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19200" windowHeight="10200"/>
  </bookViews>
  <sheets>
    <sheet name="egyéni" sheetId="1" r:id="rId1"/>
    <sheet name="statisztika" sheetId="6" r:id="rId2"/>
  </sheets>
  <definedNames>
    <definedName name="_xlnm._FilterDatabase" localSheetId="0" hidden="1">egyéni!$A$2:$I$2</definedName>
    <definedName name="_xlnm.Print_Area" localSheetId="0">egyéni!$A$1:$I$192</definedName>
    <definedName name="_xlnm.Print_Area" localSheetId="1">statisztika!$A$1:$B$11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114" i="1"/>
  <c r="I187" i="1"/>
  <c r="I169" i="1"/>
  <c r="I134" i="1"/>
  <c r="I122" i="1"/>
  <c r="I192" i="1"/>
  <c r="I140" i="1"/>
  <c r="I101" i="1"/>
  <c r="I112" i="1"/>
  <c r="I146" i="1"/>
  <c r="I162" i="1"/>
  <c r="I147" i="1"/>
  <c r="I123" i="1"/>
  <c r="I111" i="1"/>
  <c r="I144" i="1"/>
  <c r="I155" i="1"/>
  <c r="I184" i="1"/>
  <c r="I126" i="1"/>
  <c r="I174" i="1"/>
  <c r="I182" i="1"/>
  <c r="I161" i="1"/>
  <c r="I125" i="1"/>
  <c r="I141" i="1"/>
  <c r="I157" i="1"/>
  <c r="I108" i="1"/>
  <c r="I164" i="1"/>
  <c r="I178" i="1"/>
  <c r="I179" i="1"/>
  <c r="I127" i="1"/>
  <c r="I152" i="1"/>
  <c r="I103" i="1"/>
  <c r="I142" i="1"/>
  <c r="I173" i="1"/>
  <c r="I138" i="1"/>
  <c r="I137" i="1"/>
  <c r="I145" i="1"/>
  <c r="I149" i="1"/>
  <c r="I156" i="1"/>
  <c r="I113" i="1"/>
  <c r="I110" i="1"/>
  <c r="I175" i="1"/>
  <c r="I128" i="1"/>
  <c r="I148" i="1"/>
  <c r="I167" i="1"/>
  <c r="I119" i="1"/>
  <c r="I165" i="1"/>
  <c r="I172" i="1"/>
  <c r="I154" i="1"/>
  <c r="I98" i="1"/>
  <c r="I189" i="1"/>
  <c r="I163" i="1"/>
  <c r="I158" i="1"/>
  <c r="I132" i="1"/>
  <c r="I135" i="1"/>
  <c r="I160" i="1"/>
  <c r="I180" i="1"/>
  <c r="I117" i="1"/>
  <c r="I191" i="1"/>
  <c r="I131" i="1"/>
  <c r="I150" i="1"/>
  <c r="I188" i="1"/>
  <c r="I102" i="1"/>
  <c r="I129" i="1"/>
  <c r="I177" i="1"/>
  <c r="I186" i="1"/>
  <c r="I121" i="1"/>
  <c r="I104" i="1"/>
  <c r="I106" i="1"/>
  <c r="I185" i="1"/>
  <c r="I171" i="1"/>
  <c r="I170" i="1"/>
  <c r="I151" i="1"/>
  <c r="I115" i="1"/>
  <c r="I120" i="1"/>
  <c r="I183" i="1"/>
  <c r="I133" i="1"/>
  <c r="I116" i="1"/>
  <c r="I124" i="1"/>
  <c r="I139" i="1"/>
  <c r="I168" i="1"/>
  <c r="I105" i="1"/>
  <c r="I181" i="1"/>
  <c r="I99" i="1"/>
  <c r="I190" i="1"/>
  <c r="I153" i="1"/>
  <c r="I107" i="1"/>
  <c r="I100" i="1"/>
  <c r="I118" i="1"/>
  <c r="I136" i="1"/>
  <c r="I143" i="1"/>
  <c r="I176" i="1"/>
  <c r="I130" i="1"/>
  <c r="I159" i="1"/>
  <c r="I109" i="1"/>
  <c r="I166" i="1"/>
  <c r="I3" i="1"/>
  <c r="B5" i="6"/>
  <c r="B6" i="6"/>
  <c r="B8" i="6" s="1"/>
  <c r="B3" i="6"/>
  <c r="B2" i="6"/>
  <c r="B7" i="6" l="1"/>
  <c r="B4" i="6"/>
  <c r="B10" i="6" l="1"/>
</calcChain>
</file>

<file path=xl/sharedStrings.xml><?xml version="1.0" encoding="utf-8"?>
<sst xmlns="http://schemas.openxmlformats.org/spreadsheetml/2006/main" count="214" uniqueCount="210">
  <si>
    <t>Ulrich Bartholmoes</t>
  </si>
  <si>
    <t>Robin Gemperle</t>
  </si>
  <si>
    <t>Iansaing To</t>
  </si>
  <si>
    <t>Adam Bialek</t>
  </si>
  <si>
    <t>Krystian Jakubek</t>
  </si>
  <si>
    <t>Pawel Pulawski</t>
  </si>
  <si>
    <t>William Dominic Vousden</t>
  </si>
  <si>
    <t>Lombard Stéphane</t>
  </si>
  <si>
    <t>Christoph Strasser</t>
  </si>
  <si>
    <t>Fiona Kolbinger</t>
  </si>
  <si>
    <t>Andrew Phillips</t>
  </si>
  <si>
    <t>Robert Webb</t>
  </si>
  <si>
    <t>Daniel Jacobus Marsmans</t>
  </si>
  <si>
    <t>Brendan Cassidy</t>
  </si>
  <si>
    <t>Krisjanis Ratiniks</t>
  </si>
  <si>
    <t>Björn Lenhard</t>
  </si>
  <si>
    <t>Michael Broadwith</t>
  </si>
  <si>
    <t>Colin Smith</t>
  </si>
  <si>
    <t>Meaghan Hackinen</t>
  </si>
  <si>
    <t>Martin Haubold</t>
  </si>
  <si>
    <t>Jair Hoogland</t>
  </si>
  <si>
    <t>Bruno Ferraro</t>
  </si>
  <si>
    <t>James Kirk</t>
  </si>
  <si>
    <t>Leandro Sanz</t>
  </si>
  <si>
    <t>Adrian Nilsson</t>
  </si>
  <si>
    <t>Max Riese</t>
  </si>
  <si>
    <t>Niels Jeanty</t>
  </si>
  <si>
    <t>Alexander Otterbach</t>
  </si>
  <si>
    <t>Henry Compson</t>
  </si>
  <si>
    <t>Sebastian Breuer</t>
  </si>
  <si>
    <t>Laurens Van Gucht</t>
  </si>
  <si>
    <t>Paul Hesen</t>
  </si>
  <si>
    <t>Pawel Milkowski</t>
  </si>
  <si>
    <t>Juhani Saario</t>
  </si>
  <si>
    <t>Niklas Muxel</t>
  </si>
  <si>
    <t>Neil Henderson</t>
  </si>
  <si>
    <t>Joshua Reid</t>
  </si>
  <si>
    <t>Aidan Allcock</t>
  </si>
  <si>
    <t>Amrei Kuhne</t>
  </si>
  <si>
    <t>Pierre-Yves Robert</t>
  </si>
  <si>
    <t>Juris Skrebels</t>
  </si>
  <si>
    <t>Antoine Gary</t>
  </si>
  <si>
    <t>Dennis Fröse</t>
  </si>
  <si>
    <t>Rodrigue Lombard</t>
  </si>
  <si>
    <t>Julian Klose</t>
  </si>
  <si>
    <t>Matthew Falconer</t>
  </si>
  <si>
    <t>Mikko Kainu</t>
  </si>
  <si>
    <t>Innes Ogilvie</t>
  </si>
  <si>
    <t>Niel Copeland</t>
  </si>
  <si>
    <t>Christine Kammerer</t>
  </si>
  <si>
    <t>Ralph Schwörer</t>
  </si>
  <si>
    <t>Peter Colijn</t>
  </si>
  <si>
    <t>Gernot Stenz</t>
  </si>
  <si>
    <t>Tim Hull-Bailey</t>
  </si>
  <si>
    <t>Andrew Yates</t>
  </si>
  <si>
    <t>Joseph Dorsett</t>
  </si>
  <si>
    <t>Tim De Witte</t>
  </si>
  <si>
    <t>Wout Jacobs</t>
  </si>
  <si>
    <t>Craig Edwards</t>
  </si>
  <si>
    <t>Jiri Balousek</t>
  </si>
  <si>
    <t>Andrew Brunton</t>
  </si>
  <si>
    <t>Stan Meunier</t>
  </si>
  <si>
    <t>Michel Font</t>
  </si>
  <si>
    <t>Mikko Mäkipää</t>
  </si>
  <si>
    <t>James Oliver</t>
  </si>
  <si>
    <t>Andrea De Gruttola</t>
  </si>
  <si>
    <t>Tiago Falcone</t>
  </si>
  <si>
    <t>Daniele Fonelli</t>
  </si>
  <si>
    <t>Charles Thibault</t>
  </si>
  <si>
    <t>Krzysztof Wolanski</t>
  </si>
  <si>
    <t>Waregne Sébastien</t>
  </si>
  <si>
    <t>Pierre Cautain</t>
  </si>
  <si>
    <t>Flavien Scordel</t>
  </si>
  <si>
    <t>Lars Götzenberger</t>
  </si>
  <si>
    <t>Dragomir Titei</t>
  </si>
  <si>
    <t>Zane Jakobsone</t>
  </si>
  <si>
    <t>Lizzie Jenkins</t>
  </si>
  <si>
    <t>Adrian Reynolds</t>
  </si>
  <si>
    <t>David Tribe</t>
  </si>
  <si>
    <t>Paul Alderson</t>
  </si>
  <si>
    <t>Andrew Dumbill</t>
  </si>
  <si>
    <t>Ketil Wendelbo Aanensen</t>
  </si>
  <si>
    <t>Douglas Hull</t>
  </si>
  <si>
    <t>Kim Heikkinen</t>
  </si>
  <si>
    <t>Frank Scholler</t>
  </si>
  <si>
    <t>Frank Proud</t>
  </si>
  <si>
    <t>Eric Spencer</t>
  </si>
  <si>
    <t>Sebastien Nolens</t>
  </si>
  <si>
    <t>Yiqun Fu</t>
  </si>
  <si>
    <t>Sami Martiskainen</t>
  </si>
  <si>
    <t>Michael Thurner</t>
  </si>
  <si>
    <t>Kim Roelants</t>
  </si>
  <si>
    <t>Paul Ashman</t>
  </si>
  <si>
    <t>Claire Wheeler</t>
  </si>
  <si>
    <t>Joss Ridley</t>
  </si>
  <si>
    <t>Tomáš Svoboda</t>
  </si>
  <si>
    <t>Erik Ringqvist</t>
  </si>
  <si>
    <t>Paul Toigo</t>
  </si>
  <si>
    <t>Petra Scherer</t>
  </si>
  <si>
    <t>Matthieu Lifschitz</t>
  </si>
  <si>
    <t>Adam Popovec</t>
  </si>
  <si>
    <t>Jens Becker</t>
  </si>
  <si>
    <t>Jason Smith</t>
  </si>
  <si>
    <t>Bela Kuzler</t>
  </si>
  <si>
    <t>Matúš Chmelo</t>
  </si>
  <si>
    <t>Malte Hager</t>
  </si>
  <si>
    <t>Kevin Stuart</t>
  </si>
  <si>
    <t>Jean-Baptiste Catté</t>
  </si>
  <si>
    <t>Kirsten Cluley</t>
  </si>
  <si>
    <t>Samuel Maywood</t>
  </si>
  <si>
    <t>Jens Horstmann</t>
  </si>
  <si>
    <t>Tom Dockal</t>
  </si>
  <si>
    <t>Amy Lippe</t>
  </si>
  <si>
    <t>Barry Duplock</t>
  </si>
  <si>
    <t>Mark Hugaerts</t>
  </si>
  <si>
    <t>Thomas Krechel</t>
  </si>
  <si>
    <t>Magdalena Fellinger</t>
  </si>
  <si>
    <t>Marc Molloy</t>
  </si>
  <si>
    <t>Andreas Brantsch</t>
  </si>
  <si>
    <t>Reeta Nykänen</t>
  </si>
  <si>
    <t>Paolo Laureti</t>
  </si>
  <si>
    <t>Benoit Furic</t>
  </si>
  <si>
    <t>Nadine Ansorg</t>
  </si>
  <si>
    <t>Sergey Shulubin</t>
  </si>
  <si>
    <t>Georg Herdt</t>
  </si>
  <si>
    <t>Stuart Featherstone</t>
  </si>
  <si>
    <t>Paul Williams</t>
  </si>
  <si>
    <t>Matthew Harris</t>
  </si>
  <si>
    <t>Berk Okyay</t>
  </si>
  <si>
    <t>Thomas Weber</t>
  </si>
  <si>
    <t>Aleksei Kataev</t>
  </si>
  <si>
    <t>Andrew Grau</t>
  </si>
  <si>
    <t>Holger Pfingsten</t>
  </si>
  <si>
    <t>Sophie Gateau</t>
  </si>
  <si>
    <t>Dominik Engelke</t>
  </si>
  <si>
    <t>Alan Parkinson</t>
  </si>
  <si>
    <t>Michael Snyder</t>
  </si>
  <si>
    <t>Torsten Frank</t>
  </si>
  <si>
    <t>Paulina Svoboda</t>
  </si>
  <si>
    <t>Marko Wagner</t>
  </si>
  <si>
    <t>Jan Machian</t>
  </si>
  <si>
    <t>Thomas Horre</t>
  </si>
  <si>
    <t>Nico Coetzee</t>
  </si>
  <si>
    <t>Erik Venneman</t>
  </si>
  <si>
    <t>Peter Boynton</t>
  </si>
  <si>
    <t>Wendy Ellis</t>
  </si>
  <si>
    <t>Richard Lake</t>
  </si>
  <si>
    <t>Hendra Wijaya</t>
  </si>
  <si>
    <t>Armin Poursalout</t>
  </si>
  <si>
    <t>Douglas Migden</t>
  </si>
  <si>
    <t>Christoph Götz</t>
  </si>
  <si>
    <t>Jason Vail</t>
  </si>
  <si>
    <t>Matthias Szantay</t>
  </si>
  <si>
    <t>Robert Walker</t>
  </si>
  <si>
    <t>Gianluca Morini</t>
  </si>
  <si>
    <t>Karl Björklund</t>
  </si>
  <si>
    <t>Vilas Silverton</t>
  </si>
  <si>
    <t>Calvin Okeeffe</t>
  </si>
  <si>
    <t>Robert Leslie</t>
  </si>
  <si>
    <t>Su Lei</t>
  </si>
  <si>
    <t>Noah Boe-Whitehorn</t>
  </si>
  <si>
    <t>Onno Zuidema</t>
  </si>
  <si>
    <t>Andreas Wittkemper</t>
  </si>
  <si>
    <t>Danny Shafrir</t>
  </si>
  <si>
    <t>James Houston</t>
  </si>
  <si>
    <t>Kevin Denson</t>
  </si>
  <si>
    <t>Lena Rogner</t>
  </si>
  <si>
    <t>Rajtszám</t>
  </si>
  <si>
    <t>Név</t>
  </si>
  <si>
    <t>Indulás időpontja</t>
  </si>
  <si>
    <t>Célba érkezettek száma:</t>
  </si>
  <si>
    <t>Győztes:</t>
  </si>
  <si>
    <t>Noel Mcnamara</t>
  </si>
  <si>
    <t>Caroline Prigent</t>
  </si>
  <si>
    <t>Thomas Chateau</t>
  </si>
  <si>
    <t>Marin De Saint-Exupéry</t>
  </si>
  <si>
    <t>Alex Turner</t>
  </si>
  <si>
    <t>Karl Somers</t>
  </si>
  <si>
    <t>Oscar Shortt</t>
  </si>
  <si>
    <t>Carl Carini</t>
  </si>
  <si>
    <t>Raymond Dulieu</t>
  </si>
  <si>
    <t>David Mixell</t>
  </si>
  <si>
    <t>Frédéric Rudant</t>
  </si>
  <si>
    <t>Jesko Von Werthern</t>
  </si>
  <si>
    <t>Jake Mccreedy-Evans</t>
  </si>
  <si>
    <t>Rose Mcgovern</t>
  </si>
  <si>
    <t>Junning Lai</t>
  </si>
  <si>
    <t>Olivier Maillard</t>
  </si>
  <si>
    <t>Peter Van Endert</t>
  </si>
  <si>
    <t>Wouter Van Der Hallen</t>
  </si>
  <si>
    <t>Zeno Bonduelle</t>
  </si>
  <si>
    <t>Guillaume Taramini</t>
  </si>
  <si>
    <t>Henri Nay</t>
  </si>
  <si>
    <t>Ayoub Sahli</t>
  </si>
  <si>
    <t>Airton Do Prado</t>
  </si>
  <si>
    <t>KP4
Drumul Strategic/Transzalpina</t>
  </si>
  <si>
    <t>CÉL
Burgasz</t>
  </si>
  <si>
    <t>KP3
Durmitor NP/Montenegro</t>
  </si>
  <si>
    <t>KP2
Passo di Gavia/Olaszország</t>
  </si>
  <si>
    <t>KP1
Krupka/Csehország</t>
  </si>
  <si>
    <t>Indulók száma:</t>
  </si>
  <si>
    <t>Győztes érkezési ideje:</t>
  </si>
  <si>
    <t>Győztes ideje:</t>
  </si>
  <si>
    <t>Hivatalos táv:</t>
  </si>
  <si>
    <t>Célba érők által megtett út átlaga:</t>
  </si>
  <si>
    <t>Érkezés</t>
  </si>
  <si>
    <t>Hivatalos távhoz képest</t>
  </si>
  <si>
    <t>Lemorzsolódás aránya:</t>
  </si>
  <si>
    <t>Két hét alatt célba érők:</t>
  </si>
  <si>
    <t>Megtett táv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</si>
</sst>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yyyy/mm/dd\ hh:mm"/>
    <numFmt numFmtId="165" formatCode="#,##0.00&quot; km&quot;"/>
    <numFmt numFmtId="166" formatCode="#,##0&quot; km&quot;"/>
    <numFmt numFmtId="167" formatCode="0&quot; fő&quot;"/>
    <numFmt numFmtId="168" formatCode="d&quot; nap &quot;hh:mm"/>
    <numFmt numFmtId="169" formatCode="hh:mm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AAB9C8"/>
        <bgColor indexed="64"/>
      </patternFill>
    </fill>
    <fill>
      <patternFill patternType="solid">
        <fgColor rgb="FFFFF0C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22" fontId="0" fillId="0" borderId="0" xfId="0" applyNumberFormat="1" applyAlignment="1">
      <alignment wrapText="1"/>
    </xf>
    <xf numFmtId="166" fontId="0" fillId="0" borderId="0" xfId="0" applyNumberFormat="1" applyAlignment="1">
      <alignment horizontal="right"/>
    </xf>
    <xf numFmtId="169" fontId="0" fillId="0" borderId="0" xfId="0" applyNumberFormat="1"/>
    <xf numFmtId="165" fontId="0" fillId="3" borderId="1" xfId="0" applyNumberFormat="1" applyFill="1" applyBorder="1"/>
    <xf numFmtId="0" fontId="1" fillId="4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right"/>
    </xf>
    <xf numFmtId="9" fontId="0" fillId="3" borderId="0" xfId="1" applyFont="1" applyFill="1" applyAlignment="1">
      <alignment horizontal="right"/>
    </xf>
    <xf numFmtId="167" fontId="0" fillId="3" borderId="0" xfId="0" applyNumberFormat="1" applyFill="1"/>
    <xf numFmtId="164" fontId="0" fillId="3" borderId="0" xfId="0" applyNumberFormat="1" applyFill="1" applyAlignment="1">
      <alignment horizontal="right"/>
    </xf>
    <xf numFmtId="0" fontId="0" fillId="3" borderId="0" xfId="1" applyNumberFormat="1" applyFont="1" applyFill="1" applyAlignment="1">
      <alignment horizontal="right"/>
    </xf>
    <xf numFmtId="168" fontId="0" fillId="3" borderId="0" xfId="0" applyNumberFormat="1" applyFill="1" applyAlignment="1">
      <alignment horizontal="right"/>
    </xf>
    <xf numFmtId="165" fontId="0" fillId="3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colors>
    <mruColors>
      <color rgb="FFAAB9C8"/>
      <color rgb="FFFFF0C8"/>
      <color rgb="FFFC3E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2"/>
  <sheetViews>
    <sheetView tabSelected="1" zoomScaleNormal="100" workbookViewId="0">
      <selection sqref="A1:A2"/>
    </sheetView>
  </sheetViews>
  <sheetFormatPr defaultRowHeight="15" x14ac:dyDescent="0.25"/>
  <cols>
    <col min="1" max="1" width="9" style="3" customWidth="1"/>
    <col min="2" max="2" width="24.5703125" bestFit="1" customWidth="1"/>
    <col min="3" max="3" width="24.140625" customWidth="1"/>
    <col min="4" max="4" width="24.140625" style="2" customWidth="1"/>
    <col min="5" max="7" width="24.140625" customWidth="1"/>
    <col min="8" max="9" width="12.42578125" customWidth="1"/>
    <col min="10" max="10" width="15.28515625" bestFit="1" customWidth="1"/>
  </cols>
  <sheetData>
    <row r="1" spans="1:9" ht="45" customHeight="1" x14ac:dyDescent="0.25">
      <c r="A1" s="24" t="s">
        <v>167</v>
      </c>
      <c r="B1" s="24" t="s">
        <v>168</v>
      </c>
      <c r="C1" s="16" t="s">
        <v>199</v>
      </c>
      <c r="D1" s="16" t="s">
        <v>198</v>
      </c>
      <c r="E1" s="16" t="s">
        <v>197</v>
      </c>
      <c r="F1" s="16" t="s">
        <v>195</v>
      </c>
      <c r="G1" s="16" t="s">
        <v>196</v>
      </c>
      <c r="H1" s="24" t="s">
        <v>209</v>
      </c>
      <c r="I1" s="24" t="s">
        <v>206</v>
      </c>
    </row>
    <row r="2" spans="1:9" s="1" customFormat="1" ht="33" customHeight="1" x14ac:dyDescent="0.25">
      <c r="A2" s="24"/>
      <c r="B2" s="24"/>
      <c r="C2" s="4" t="s">
        <v>205</v>
      </c>
      <c r="D2" s="5" t="s">
        <v>205</v>
      </c>
      <c r="E2" s="5" t="s">
        <v>205</v>
      </c>
      <c r="F2" s="5" t="s">
        <v>205</v>
      </c>
      <c r="G2" s="5" t="s">
        <v>205</v>
      </c>
      <c r="H2" s="24"/>
      <c r="I2" s="24"/>
    </row>
    <row r="3" spans="1:9" x14ac:dyDescent="0.25">
      <c r="A3" s="6">
        <v>100</v>
      </c>
      <c r="B3" s="7" t="s">
        <v>8</v>
      </c>
      <c r="C3" s="8">
        <v>44768.606249999997</v>
      </c>
      <c r="D3" s="8">
        <v>44770.533333333333</v>
      </c>
      <c r="E3" s="8">
        <v>44772.879166666666</v>
      </c>
      <c r="F3" s="8">
        <v>44774.663888888892</v>
      </c>
      <c r="G3" s="8">
        <v>44776.5</v>
      </c>
      <c r="H3" s="9">
        <v>4578.66</v>
      </c>
      <c r="I3" s="15">
        <f>IF(G3&lt;&gt;"",H3-statisztika!$B$9,"")</f>
        <v>478.65999999999985</v>
      </c>
    </row>
    <row r="4" spans="1:9" x14ac:dyDescent="0.25">
      <c r="A4" s="6">
        <v>233</v>
      </c>
      <c r="B4" s="7" t="s">
        <v>4</v>
      </c>
      <c r="C4" s="8">
        <v>44768.509027777778</v>
      </c>
      <c r="D4" s="8">
        <v>44770.53125</v>
      </c>
      <c r="E4" s="8">
        <v>44773.040972222225</v>
      </c>
      <c r="F4" s="8">
        <v>44775.342361111114</v>
      </c>
      <c r="G4" s="8">
        <v>44776.831250000003</v>
      </c>
      <c r="H4" s="9">
        <v>4413.6099999999997</v>
      </c>
      <c r="I4" s="15">
        <f>IF(G4&lt;&gt;"",H4-statisztika!$B$9,"")</f>
        <v>313.60999999999967</v>
      </c>
    </row>
    <row r="5" spans="1:9" x14ac:dyDescent="0.25">
      <c r="A5" s="6">
        <v>75</v>
      </c>
      <c r="B5" s="7" t="s">
        <v>3</v>
      </c>
      <c r="C5" s="8">
        <v>44768.495138888888</v>
      </c>
      <c r="D5" s="8">
        <v>44770.146527777775</v>
      </c>
      <c r="E5" s="8">
        <v>44772.757638888892</v>
      </c>
      <c r="F5" s="8">
        <v>44774.695138888892</v>
      </c>
      <c r="G5" s="8">
        <v>44776.861111111109</v>
      </c>
      <c r="H5" s="9">
        <v>4442.74</v>
      </c>
      <c r="I5" s="15">
        <f>IF(G5&lt;&gt;"",H5-statisztika!$B$9,"")</f>
        <v>342.73999999999978</v>
      </c>
    </row>
    <row r="6" spans="1:9" x14ac:dyDescent="0.25">
      <c r="A6" s="6">
        <v>42</v>
      </c>
      <c r="B6" s="7" t="s">
        <v>175</v>
      </c>
      <c r="C6" s="8">
        <v>44768.863888888889</v>
      </c>
      <c r="D6" s="8">
        <v>44770.811111111114</v>
      </c>
      <c r="E6" s="8">
        <v>44773.205555555556</v>
      </c>
      <c r="F6" s="8">
        <v>44775.470833333333</v>
      </c>
      <c r="G6" s="8">
        <v>44776.94027777778</v>
      </c>
      <c r="H6" s="9">
        <v>4586.8</v>
      </c>
      <c r="I6" s="15">
        <f>IF(G6&lt;&gt;"",H6-statisztika!$B$9,"")</f>
        <v>486.80000000000018</v>
      </c>
    </row>
    <row r="7" spans="1:9" x14ac:dyDescent="0.25">
      <c r="A7" s="6">
        <v>160</v>
      </c>
      <c r="B7" s="7" t="s">
        <v>5</v>
      </c>
      <c r="C7" s="8">
        <v>44768.515277777777</v>
      </c>
      <c r="D7" s="8">
        <v>44770.521527777775</v>
      </c>
      <c r="E7" s="8">
        <v>44773.007638888892</v>
      </c>
      <c r="F7" s="8">
        <v>44775.289583333331</v>
      </c>
      <c r="G7" s="8">
        <v>44776.981249999997</v>
      </c>
      <c r="H7" s="9">
        <v>4665.96</v>
      </c>
      <c r="I7" s="15">
        <f>IF(G7&lt;&gt;"",H7-statisztika!$B$9,"")</f>
        <v>565.96</v>
      </c>
    </row>
    <row r="8" spans="1:9" x14ac:dyDescent="0.25">
      <c r="A8" s="6">
        <v>50</v>
      </c>
      <c r="B8" s="7" t="s">
        <v>0</v>
      </c>
      <c r="C8" s="8">
        <v>44768.450694444444</v>
      </c>
      <c r="D8" s="8">
        <v>44770.140972222223</v>
      </c>
      <c r="E8" s="8">
        <v>44772.787499999999</v>
      </c>
      <c r="F8" s="8">
        <v>44774.677083333336</v>
      </c>
      <c r="G8" s="8">
        <v>44776.993750000001</v>
      </c>
      <c r="H8" s="9">
        <v>4583.8999999999996</v>
      </c>
      <c r="I8" s="15">
        <f>IF(G8&lt;&gt;"",H8-statisztika!$B$9,"")</f>
        <v>483.89999999999964</v>
      </c>
    </row>
    <row r="9" spans="1:9" x14ac:dyDescent="0.25">
      <c r="A9" s="6">
        <v>197</v>
      </c>
      <c r="B9" s="7" t="s">
        <v>1</v>
      </c>
      <c r="C9" s="8">
        <v>44768.456944444442</v>
      </c>
      <c r="D9" s="8">
        <v>44770.20416666667</v>
      </c>
      <c r="E9" s="8">
        <v>44773.22152777778</v>
      </c>
      <c r="F9" s="8">
        <v>44775.342361111114</v>
      </c>
      <c r="G9" s="8">
        <v>44777.21875</v>
      </c>
      <c r="H9" s="9">
        <v>4357.49</v>
      </c>
      <c r="I9" s="15">
        <f>IF(G9&lt;&gt;"",H9-statisztika!$B$9,"")</f>
        <v>257.48999999999978</v>
      </c>
    </row>
    <row r="10" spans="1:9" x14ac:dyDescent="0.25">
      <c r="A10" s="6">
        <v>1</v>
      </c>
      <c r="B10" s="7" t="s">
        <v>9</v>
      </c>
      <c r="C10" s="8">
        <v>44768.650694444441</v>
      </c>
      <c r="D10" s="8">
        <v>44770.81527777778</v>
      </c>
      <c r="E10" s="8">
        <v>44773.780555555553</v>
      </c>
      <c r="F10" s="8">
        <v>44775.672222222223</v>
      </c>
      <c r="G10" s="8">
        <v>44777.488888888889</v>
      </c>
      <c r="H10" s="9">
        <v>4703.87</v>
      </c>
      <c r="I10" s="15">
        <f>IF(G10&lt;&gt;"",H10-statisztika!$B$9,"")</f>
        <v>603.86999999999989</v>
      </c>
    </row>
    <row r="11" spans="1:9" x14ac:dyDescent="0.25">
      <c r="A11" s="6">
        <v>70</v>
      </c>
      <c r="B11" s="7" t="s">
        <v>10</v>
      </c>
      <c r="C11" s="8">
        <v>44768.702777777777</v>
      </c>
      <c r="D11" s="8">
        <v>44770.790972222225</v>
      </c>
      <c r="E11" s="8">
        <v>44773.718055555553</v>
      </c>
      <c r="F11" s="8">
        <v>44775.751388888886</v>
      </c>
      <c r="G11" s="8">
        <v>44777.599999999999</v>
      </c>
      <c r="H11" s="9">
        <v>4370.8</v>
      </c>
      <c r="I11" s="15">
        <f>IF(G11&lt;&gt;"",H11-statisztika!$B$9,"")</f>
        <v>270.80000000000018</v>
      </c>
    </row>
    <row r="12" spans="1:9" x14ac:dyDescent="0.25">
      <c r="A12" s="6">
        <v>232</v>
      </c>
      <c r="B12" s="7" t="s">
        <v>14</v>
      </c>
      <c r="C12" s="8">
        <v>44768.734722222223</v>
      </c>
      <c r="D12" s="8">
        <v>44770.838888888888</v>
      </c>
      <c r="E12" s="8">
        <v>44773.771527777775</v>
      </c>
      <c r="F12" s="8">
        <v>44775.822222222225</v>
      </c>
      <c r="G12" s="8">
        <v>44777.814583333333</v>
      </c>
      <c r="H12" s="9">
        <v>4476.54</v>
      </c>
      <c r="I12" s="15">
        <f>IF(G12&lt;&gt;"",H12-statisztika!$B$9,"")</f>
        <v>376.53999999999996</v>
      </c>
    </row>
    <row r="13" spans="1:9" x14ac:dyDescent="0.25">
      <c r="A13" s="6">
        <v>111</v>
      </c>
      <c r="B13" s="7" t="s">
        <v>181</v>
      </c>
      <c r="C13" s="8">
        <v>44768.782638888886</v>
      </c>
      <c r="D13" s="8">
        <v>44770.921527777777</v>
      </c>
      <c r="E13" s="8">
        <v>44773.825694444444</v>
      </c>
      <c r="F13" s="8">
        <v>44776.05</v>
      </c>
      <c r="G13" s="8">
        <v>44777.931250000001</v>
      </c>
      <c r="H13" s="9">
        <v>4526.51</v>
      </c>
      <c r="I13" s="15">
        <f>IF(G13&lt;&gt;"",H13-statisztika!$B$9,"")</f>
        <v>426.51000000000022</v>
      </c>
    </row>
    <row r="14" spans="1:9" x14ac:dyDescent="0.25">
      <c r="A14" s="6">
        <v>161</v>
      </c>
      <c r="B14" s="7" t="s">
        <v>7</v>
      </c>
      <c r="C14" s="8">
        <v>44768.554166666669</v>
      </c>
      <c r="D14" s="8">
        <v>44770.718055555553</v>
      </c>
      <c r="E14" s="8">
        <v>44773.572916666664</v>
      </c>
      <c r="F14" s="8">
        <v>44775.874305555553</v>
      </c>
      <c r="G14" s="8">
        <v>44777.970138888886</v>
      </c>
      <c r="H14" s="9">
        <v>4430.83</v>
      </c>
      <c r="I14" s="15">
        <f>IF(G14&lt;&gt;"",H14-statisztika!$B$9,"")</f>
        <v>330.82999999999993</v>
      </c>
    </row>
    <row r="15" spans="1:9" x14ac:dyDescent="0.25">
      <c r="A15" s="6">
        <v>107</v>
      </c>
      <c r="B15" s="7" t="s">
        <v>17</v>
      </c>
      <c r="C15" s="8">
        <v>44768.754861111112</v>
      </c>
      <c r="D15" s="8">
        <v>44770.802083333336</v>
      </c>
      <c r="E15" s="8">
        <v>44773.768750000003</v>
      </c>
      <c r="F15" s="8">
        <v>44775.854861111111</v>
      </c>
      <c r="G15" s="8">
        <v>44778.025694444441</v>
      </c>
      <c r="H15" s="9">
        <v>4521.67</v>
      </c>
      <c r="I15" s="15">
        <f>IF(G15&lt;&gt;"",H15-statisztika!$B$9,"")</f>
        <v>421.67000000000007</v>
      </c>
    </row>
    <row r="16" spans="1:9" x14ac:dyDescent="0.25">
      <c r="A16" s="6">
        <v>12</v>
      </c>
      <c r="B16" s="7" t="s">
        <v>13</v>
      </c>
      <c r="C16" s="8">
        <v>44768.730555555558</v>
      </c>
      <c r="D16" s="8">
        <v>44770.949305555558</v>
      </c>
      <c r="E16" s="8">
        <v>44773.845833333333</v>
      </c>
      <c r="F16" s="8">
        <v>44776.09375</v>
      </c>
      <c r="G16" s="8">
        <v>44778.090277777781</v>
      </c>
      <c r="H16" s="9">
        <v>4403.29</v>
      </c>
      <c r="I16" s="15">
        <f>IF(G16&lt;&gt;"",H16-statisztika!$B$9,"")</f>
        <v>303.28999999999996</v>
      </c>
    </row>
    <row r="17" spans="1:9" x14ac:dyDescent="0.25">
      <c r="A17" s="6">
        <v>164</v>
      </c>
      <c r="B17" s="7" t="s">
        <v>19</v>
      </c>
      <c r="C17" s="8">
        <v>44768.793055555558</v>
      </c>
      <c r="D17" s="8">
        <v>44771.198611111111</v>
      </c>
      <c r="E17" s="8">
        <v>44773.935416666667</v>
      </c>
      <c r="F17" s="8">
        <v>44776.600694444445</v>
      </c>
      <c r="G17" s="8">
        <v>44778.252083333333</v>
      </c>
      <c r="H17" s="9">
        <v>4480.5</v>
      </c>
      <c r="I17" s="15">
        <f>IF(G17&lt;&gt;"",H17-statisztika!$B$9,"")</f>
        <v>380.5</v>
      </c>
    </row>
    <row r="18" spans="1:9" x14ac:dyDescent="0.25">
      <c r="A18" s="6">
        <v>157</v>
      </c>
      <c r="B18" s="7" t="s">
        <v>30</v>
      </c>
      <c r="C18" s="8">
        <v>44768.866666666669</v>
      </c>
      <c r="D18" s="8">
        <v>44771.05</v>
      </c>
      <c r="E18" s="8">
        <v>44773.901388888888</v>
      </c>
      <c r="F18" s="8">
        <v>44776.477083333331</v>
      </c>
      <c r="G18" s="8">
        <v>44778.303472222222</v>
      </c>
      <c r="H18" s="9">
        <v>4436.72</v>
      </c>
      <c r="I18" s="15">
        <f>IF(G18&lt;&gt;"",H18-statisztika!$B$9,"")</f>
        <v>336.72000000000025</v>
      </c>
    </row>
    <row r="19" spans="1:9" x14ac:dyDescent="0.25">
      <c r="A19" s="6">
        <v>143</v>
      </c>
      <c r="B19" s="7" t="s">
        <v>33</v>
      </c>
      <c r="C19" s="8">
        <v>44768.893055555556</v>
      </c>
      <c r="D19" s="8">
        <v>44771.219444444447</v>
      </c>
      <c r="E19" s="8">
        <v>44774.241666666669</v>
      </c>
      <c r="F19" s="8">
        <v>44776.509722222225</v>
      </c>
      <c r="G19" s="8">
        <v>44778.304166666669</v>
      </c>
      <c r="H19" s="9">
        <v>4331.59</v>
      </c>
      <c r="I19" s="15">
        <f>IF(G19&lt;&gt;"",H19-statisztika!$B$9,"")</f>
        <v>231.59000000000015</v>
      </c>
    </row>
    <row r="20" spans="1:9" x14ac:dyDescent="0.25">
      <c r="A20" s="6">
        <v>165</v>
      </c>
      <c r="B20" s="7" t="s">
        <v>55</v>
      </c>
      <c r="C20" s="8">
        <v>44769.211111111108</v>
      </c>
      <c r="D20" s="8">
        <v>44771.336805555555</v>
      </c>
      <c r="E20" s="8">
        <v>44774.370833333334</v>
      </c>
      <c r="F20" s="8">
        <v>44776.585416666669</v>
      </c>
      <c r="G20" s="8">
        <v>44778.488194444442</v>
      </c>
      <c r="H20" s="9">
        <v>4119.07</v>
      </c>
      <c r="I20" s="15">
        <f>IF(G20&lt;&gt;"",H20-statisztika!$B$9,"")</f>
        <v>19.069999999999709</v>
      </c>
    </row>
    <row r="21" spans="1:9" x14ac:dyDescent="0.25">
      <c r="A21" s="6">
        <v>14</v>
      </c>
      <c r="B21" s="7" t="s">
        <v>38</v>
      </c>
      <c r="C21" s="8">
        <v>44768.926388888889</v>
      </c>
      <c r="D21" s="8">
        <v>44771.34375</v>
      </c>
      <c r="E21" s="8">
        <v>44774.12777777778</v>
      </c>
      <c r="F21" s="8">
        <v>44776.529166666667</v>
      </c>
      <c r="G21" s="8">
        <v>44778.512499999997</v>
      </c>
      <c r="H21" s="9">
        <v>4468.8500000000004</v>
      </c>
      <c r="I21" s="15">
        <f>IF(G21&lt;&gt;"",H21-statisztika!$B$9,"")</f>
        <v>368.85000000000036</v>
      </c>
    </row>
    <row r="22" spans="1:9" x14ac:dyDescent="0.25">
      <c r="A22" s="6">
        <v>102</v>
      </c>
      <c r="B22" s="7" t="s">
        <v>27</v>
      </c>
      <c r="C22" s="8">
        <v>44768.861111111109</v>
      </c>
      <c r="D22" s="8">
        <v>44771.394444444442</v>
      </c>
      <c r="E22" s="8">
        <v>44774.506944444445</v>
      </c>
      <c r="F22" s="8">
        <v>44776.673611111109</v>
      </c>
      <c r="G22" s="8">
        <v>44778.675694444442</v>
      </c>
      <c r="H22" s="9">
        <v>4454.46</v>
      </c>
      <c r="I22" s="15">
        <f>IF(G22&lt;&gt;"",H22-statisztika!$B$9,"")</f>
        <v>354.46000000000004</v>
      </c>
    </row>
    <row r="23" spans="1:9" x14ac:dyDescent="0.25">
      <c r="A23" s="6">
        <v>170</v>
      </c>
      <c r="B23" s="7" t="s">
        <v>16</v>
      </c>
      <c r="C23" s="8">
        <v>44768.75</v>
      </c>
      <c r="D23" s="8">
        <v>44770.834722222222</v>
      </c>
      <c r="E23" s="8">
        <v>44773.652083333334</v>
      </c>
      <c r="F23" s="8">
        <v>44776.584722222222</v>
      </c>
      <c r="G23" s="8">
        <v>44778.763194444444</v>
      </c>
      <c r="H23" s="9">
        <v>4600</v>
      </c>
      <c r="I23" s="15">
        <f>IF(G23&lt;&gt;"",H23-statisztika!$B$9,"")</f>
        <v>500</v>
      </c>
    </row>
    <row r="24" spans="1:9" x14ac:dyDescent="0.25">
      <c r="A24" s="6">
        <v>159</v>
      </c>
      <c r="B24" s="7" t="s">
        <v>21</v>
      </c>
      <c r="C24" s="8">
        <v>44768.822222222225</v>
      </c>
      <c r="D24" s="8">
        <v>44770.950694444444</v>
      </c>
      <c r="E24" s="8">
        <v>44773.854861111111</v>
      </c>
      <c r="F24" s="8">
        <v>44776.050694444442</v>
      </c>
      <c r="G24" s="8">
        <v>44778.767361111109</v>
      </c>
      <c r="H24" s="9">
        <v>4579.3999999999996</v>
      </c>
      <c r="I24" s="15">
        <f>IF(G24&lt;&gt;"",H24-statisztika!$B$9,"")</f>
        <v>479.39999999999964</v>
      </c>
    </row>
    <row r="25" spans="1:9" x14ac:dyDescent="0.25">
      <c r="A25" s="6">
        <v>209</v>
      </c>
      <c r="B25" s="7" t="s">
        <v>56</v>
      </c>
      <c r="C25" s="8">
        <v>44769.247916666667</v>
      </c>
      <c r="D25" s="8">
        <v>44771.468055555553</v>
      </c>
      <c r="E25" s="8">
        <v>44774.398611111108</v>
      </c>
      <c r="F25" s="8">
        <v>44776.904861111114</v>
      </c>
      <c r="G25" s="8">
        <v>44778.866666666669</v>
      </c>
      <c r="H25" s="9">
        <v>4419.5</v>
      </c>
      <c r="I25" s="15">
        <f>IF(G25&lt;&gt;"",H25-statisztika!$B$9,"")</f>
        <v>319.5</v>
      </c>
    </row>
    <row r="26" spans="1:9" x14ac:dyDescent="0.25">
      <c r="A26" s="6">
        <v>158</v>
      </c>
      <c r="B26" s="7" t="s">
        <v>23</v>
      </c>
      <c r="C26" s="8">
        <v>44768.834722222222</v>
      </c>
      <c r="D26" s="8">
        <v>44771.472222222219</v>
      </c>
      <c r="E26" s="8">
        <v>44774.602083333331</v>
      </c>
      <c r="F26" s="8">
        <v>44776.907638888886</v>
      </c>
      <c r="G26" s="8">
        <v>44778.881944444445</v>
      </c>
      <c r="H26" s="9">
        <v>4439.45</v>
      </c>
      <c r="I26" s="15">
        <f>IF(G26&lt;&gt;"",H26-statisztika!$B$9,"")</f>
        <v>339.44999999999982</v>
      </c>
    </row>
    <row r="27" spans="1:9" x14ac:dyDescent="0.25">
      <c r="A27" s="6">
        <v>240</v>
      </c>
      <c r="B27" s="7" t="s">
        <v>25</v>
      </c>
      <c r="C27" s="8">
        <v>44768.853472222225</v>
      </c>
      <c r="D27" s="8">
        <v>44771.414583333331</v>
      </c>
      <c r="E27" s="8">
        <v>44774.547222222223</v>
      </c>
      <c r="F27" s="8">
        <v>44776.908333333333</v>
      </c>
      <c r="G27" s="8">
        <v>44778.881944444445</v>
      </c>
      <c r="H27" s="9">
        <v>4709.78</v>
      </c>
      <c r="I27" s="15">
        <f>IF(G27&lt;&gt;"",H27-statisztika!$B$9,"")</f>
        <v>609.77999999999975</v>
      </c>
    </row>
    <row r="28" spans="1:9" x14ac:dyDescent="0.25">
      <c r="A28" s="6">
        <v>113</v>
      </c>
      <c r="B28" s="7" t="s">
        <v>42</v>
      </c>
      <c r="C28" s="8">
        <v>44768.95208333333</v>
      </c>
      <c r="D28" s="8">
        <v>44771.520138888889</v>
      </c>
      <c r="E28" s="8">
        <v>44774.54791666667</v>
      </c>
      <c r="F28" s="8">
        <v>44776.881944444445</v>
      </c>
      <c r="G28" s="8">
        <v>44778.911805555559</v>
      </c>
      <c r="H28" s="9">
        <v>4381.01</v>
      </c>
      <c r="I28" s="15">
        <f>IF(G28&lt;&gt;"",H28-statisztika!$B$9,"")</f>
        <v>281.01000000000022</v>
      </c>
    </row>
    <row r="29" spans="1:9" x14ac:dyDescent="0.25">
      <c r="A29" s="6">
        <v>196</v>
      </c>
      <c r="B29" s="7" t="s">
        <v>11</v>
      </c>
      <c r="C29" s="8">
        <v>44768.711111111108</v>
      </c>
      <c r="D29" s="8">
        <v>44770.864583333336</v>
      </c>
      <c r="E29" s="8">
        <v>44773.867361111108</v>
      </c>
      <c r="F29" s="8">
        <v>44776.337500000001</v>
      </c>
      <c r="G29" s="8">
        <v>44778.976388888892</v>
      </c>
      <c r="H29" s="9">
        <v>4589.8999999999996</v>
      </c>
      <c r="I29" s="15">
        <f>IF(G29&lt;&gt;"",H29-statisztika!$B$9,"")</f>
        <v>489.89999999999964</v>
      </c>
    </row>
    <row r="30" spans="1:9" x14ac:dyDescent="0.25">
      <c r="A30" s="6">
        <v>85</v>
      </c>
      <c r="B30" s="7" t="s">
        <v>41</v>
      </c>
      <c r="C30" s="8">
        <v>44768.943749999999</v>
      </c>
      <c r="D30" s="8">
        <v>44771.518750000003</v>
      </c>
      <c r="E30" s="8">
        <v>44774.788888888892</v>
      </c>
      <c r="F30" s="8">
        <v>44777.368750000001</v>
      </c>
      <c r="G30" s="8">
        <v>44779.011111111111</v>
      </c>
      <c r="H30" s="9">
        <v>4436.1400000000003</v>
      </c>
      <c r="I30" s="15">
        <f>IF(G30&lt;&gt;"",H30-statisztika!$B$9,"")</f>
        <v>336.14000000000033</v>
      </c>
    </row>
    <row r="31" spans="1:9" x14ac:dyDescent="0.25">
      <c r="A31" s="6">
        <v>186</v>
      </c>
      <c r="B31" s="7" t="s">
        <v>32</v>
      </c>
      <c r="C31" s="8">
        <v>44768.875</v>
      </c>
      <c r="D31" s="8">
        <v>44771.520833333336</v>
      </c>
      <c r="E31" s="8">
        <v>44774.818055555559</v>
      </c>
      <c r="F31" s="8">
        <v>44777.378472222219</v>
      </c>
      <c r="G31" s="8">
        <v>44779.040277777778</v>
      </c>
      <c r="H31" s="9">
        <v>4699.95</v>
      </c>
      <c r="I31" s="15">
        <f>IF(G31&lt;&gt;"",H31-statisztika!$B$9,"")</f>
        <v>599.94999999999982</v>
      </c>
    </row>
    <row r="32" spans="1:9" x14ac:dyDescent="0.25">
      <c r="A32" s="6">
        <v>130</v>
      </c>
      <c r="B32" s="7" t="s">
        <v>20</v>
      </c>
      <c r="C32" s="8">
        <v>44768.808333333334</v>
      </c>
      <c r="D32" s="8">
        <v>44771.372916666667</v>
      </c>
      <c r="E32" s="8">
        <v>44774.558333333334</v>
      </c>
      <c r="F32" s="8">
        <v>44777.006249999999</v>
      </c>
      <c r="G32" s="8">
        <v>44779.111111111109</v>
      </c>
      <c r="H32" s="9">
        <v>4447.12</v>
      </c>
      <c r="I32" s="15">
        <f>IF(G32&lt;&gt;"",H32-statisztika!$B$9,"")</f>
        <v>347.11999999999989</v>
      </c>
    </row>
    <row r="33" spans="1:9" x14ac:dyDescent="0.25">
      <c r="A33" s="6">
        <v>127</v>
      </c>
      <c r="B33" s="7" t="s">
        <v>37</v>
      </c>
      <c r="C33" s="8">
        <v>44768.925000000003</v>
      </c>
      <c r="D33" s="8">
        <v>44771.341666666667</v>
      </c>
      <c r="E33" s="8">
        <v>44774.53402777778</v>
      </c>
      <c r="F33" s="8">
        <v>44776.936111111114</v>
      </c>
      <c r="G33" s="8">
        <v>44779.155555555553</v>
      </c>
      <c r="H33" s="9">
        <v>4947.13</v>
      </c>
      <c r="I33" s="15">
        <f>IF(G33&lt;&gt;"",H33-statisztika!$B$9,"")</f>
        <v>847.13000000000011</v>
      </c>
    </row>
    <row r="34" spans="1:9" x14ac:dyDescent="0.25">
      <c r="A34" s="6">
        <v>48</v>
      </c>
      <c r="B34" s="7" t="s">
        <v>18</v>
      </c>
      <c r="C34" s="8">
        <v>44768.76458333333</v>
      </c>
      <c r="D34" s="8">
        <v>44771.249305555553</v>
      </c>
      <c r="E34" s="8">
        <v>44774.463888888888</v>
      </c>
      <c r="F34" s="8">
        <v>44776.95416666667</v>
      </c>
      <c r="G34" s="8">
        <v>44779.160416666666</v>
      </c>
      <c r="H34" s="9">
        <v>4736.5200000000004</v>
      </c>
      <c r="I34" s="15">
        <f>IF(G34&lt;&gt;"",H34-statisztika!$B$9,"")</f>
        <v>636.52000000000044</v>
      </c>
    </row>
    <row r="35" spans="1:9" x14ac:dyDescent="0.25">
      <c r="A35" s="6">
        <v>53</v>
      </c>
      <c r="B35" s="7" t="s">
        <v>28</v>
      </c>
      <c r="C35" s="8">
        <v>44768.862500000003</v>
      </c>
      <c r="D35" s="8">
        <v>44771.490277777775</v>
      </c>
      <c r="E35" s="8">
        <v>44774.683333333334</v>
      </c>
      <c r="F35" s="8">
        <v>44777.244444444441</v>
      </c>
      <c r="G35" s="8">
        <v>44779.3</v>
      </c>
      <c r="H35" s="9">
        <v>4618.17</v>
      </c>
      <c r="I35" s="15">
        <f>IF(G35&lt;&gt;"",H35-statisztika!$B$9,"")</f>
        <v>518.17000000000007</v>
      </c>
    </row>
    <row r="36" spans="1:9" x14ac:dyDescent="0.25">
      <c r="A36" s="6">
        <v>142</v>
      </c>
      <c r="B36" s="7" t="s">
        <v>36</v>
      </c>
      <c r="C36" s="8">
        <v>44768.923611111109</v>
      </c>
      <c r="D36" s="8">
        <v>44771.585416666669</v>
      </c>
      <c r="E36" s="8">
        <v>44774.826388888891</v>
      </c>
      <c r="F36" s="8">
        <v>44777.574305555558</v>
      </c>
      <c r="G36" s="8">
        <v>44779.594444444447</v>
      </c>
      <c r="H36" s="9">
        <v>4456.72</v>
      </c>
      <c r="I36" s="15">
        <f>IF(G36&lt;&gt;"",H36-statisztika!$B$9,"")</f>
        <v>356.72000000000025</v>
      </c>
    </row>
    <row r="37" spans="1:9" x14ac:dyDescent="0.25">
      <c r="A37" s="6">
        <v>223</v>
      </c>
      <c r="B37" s="7" t="s">
        <v>67</v>
      </c>
      <c r="C37" s="8">
        <v>44769.365277777775</v>
      </c>
      <c r="D37" s="8">
        <v>44771.620138888888</v>
      </c>
      <c r="E37" s="8">
        <v>44774.808333333334</v>
      </c>
      <c r="F37" s="8">
        <v>44777.4375</v>
      </c>
      <c r="G37" s="8">
        <v>44779.68472222222</v>
      </c>
      <c r="H37" s="9">
        <v>4837.8999999999996</v>
      </c>
      <c r="I37" s="15">
        <f>IF(G37&lt;&gt;"",H37-statisztika!$B$9,"")</f>
        <v>737.89999999999964</v>
      </c>
    </row>
    <row r="38" spans="1:9" x14ac:dyDescent="0.25">
      <c r="A38" s="6">
        <v>191</v>
      </c>
      <c r="B38" s="7" t="s">
        <v>39</v>
      </c>
      <c r="C38" s="8">
        <v>44768.926388888889</v>
      </c>
      <c r="D38" s="8">
        <v>44771.586111111108</v>
      </c>
      <c r="E38" s="8">
        <v>44774.908333333333</v>
      </c>
      <c r="F38" s="8">
        <v>44777.654861111114</v>
      </c>
      <c r="G38" s="8">
        <v>44779.70208333333</v>
      </c>
      <c r="H38" s="9">
        <v>4368.43</v>
      </c>
      <c r="I38" s="15">
        <f>IF(G38&lt;&gt;"",H38-statisztika!$B$9,"")</f>
        <v>268.43000000000029</v>
      </c>
    </row>
    <row r="39" spans="1:9" x14ac:dyDescent="0.25">
      <c r="A39" s="6">
        <v>5</v>
      </c>
      <c r="B39" s="7" t="s">
        <v>45</v>
      </c>
      <c r="C39" s="8">
        <v>44768.969444444447</v>
      </c>
      <c r="D39" s="8">
        <v>44772.135416666664</v>
      </c>
      <c r="E39" s="8">
        <v>44774.95</v>
      </c>
      <c r="F39" s="8">
        <v>44777.457638888889</v>
      </c>
      <c r="G39" s="8">
        <v>44779.727777777778</v>
      </c>
      <c r="H39" s="9">
        <v>4675.21</v>
      </c>
      <c r="I39" s="15">
        <f>IF(G39&lt;&gt;"",H39-statisztika!$B$9,"")</f>
        <v>575.21</v>
      </c>
    </row>
    <row r="40" spans="1:9" x14ac:dyDescent="0.25">
      <c r="A40" s="6">
        <v>44</v>
      </c>
      <c r="B40" s="7" t="s">
        <v>35</v>
      </c>
      <c r="C40" s="8">
        <v>44768.922222222223</v>
      </c>
      <c r="D40" s="8">
        <v>44772.366666666669</v>
      </c>
      <c r="E40" s="8">
        <v>44775.606944444444</v>
      </c>
      <c r="F40" s="8">
        <v>44778.021527777775</v>
      </c>
      <c r="G40" s="8">
        <v>44779.897222222222</v>
      </c>
      <c r="H40" s="9">
        <v>4505.5600000000004</v>
      </c>
      <c r="I40" s="15">
        <f>IF(G40&lt;&gt;"",H40-statisztika!$B$9,"")</f>
        <v>405.5600000000004</v>
      </c>
    </row>
    <row r="41" spans="1:9" x14ac:dyDescent="0.25">
      <c r="A41" s="6">
        <v>213</v>
      </c>
      <c r="B41" s="7" t="s">
        <v>70</v>
      </c>
      <c r="C41" s="8">
        <v>44769.379166666666</v>
      </c>
      <c r="D41" s="8">
        <v>44771.886111111111</v>
      </c>
      <c r="E41" s="8">
        <v>44775.418749999997</v>
      </c>
      <c r="F41" s="8">
        <v>44777.947916666664</v>
      </c>
      <c r="G41" s="8">
        <v>44779.948611111111</v>
      </c>
      <c r="H41" s="9">
        <v>4510.54</v>
      </c>
      <c r="I41" s="15">
        <f>IF(G41&lt;&gt;"",H41-statisztika!$B$9,"")</f>
        <v>410.53999999999996</v>
      </c>
    </row>
    <row r="42" spans="1:9" x14ac:dyDescent="0.25">
      <c r="A42" s="6">
        <v>110</v>
      </c>
      <c r="B42" s="7" t="s">
        <v>43</v>
      </c>
      <c r="C42" s="8">
        <v>44768.961111111108</v>
      </c>
      <c r="D42" s="8">
        <v>44771.625</v>
      </c>
      <c r="E42" s="8">
        <v>44774.888194444444</v>
      </c>
      <c r="F42" s="8">
        <v>44777.570138888892</v>
      </c>
      <c r="G42" s="8">
        <v>44779.96875</v>
      </c>
      <c r="H42" s="9">
        <v>4499.7299999999996</v>
      </c>
      <c r="I42" s="15">
        <f>IF(G42&lt;&gt;"",H42-statisztika!$B$9,"")</f>
        <v>399.72999999999956</v>
      </c>
    </row>
    <row r="43" spans="1:9" x14ac:dyDescent="0.25">
      <c r="A43" s="6">
        <v>95</v>
      </c>
      <c r="B43" s="7" t="s">
        <v>68</v>
      </c>
      <c r="C43" s="8">
        <v>44769.371527777781</v>
      </c>
      <c r="D43" s="8">
        <v>44772.355555555558</v>
      </c>
      <c r="E43" s="8">
        <v>44775.470138888886</v>
      </c>
      <c r="F43" s="8">
        <v>44777.845138888886</v>
      </c>
      <c r="G43" s="8">
        <v>44780.137499999997</v>
      </c>
      <c r="H43" s="9">
        <v>4571.16</v>
      </c>
      <c r="I43" s="15">
        <f>IF(G43&lt;&gt;"",H43-statisztika!$B$9,"")</f>
        <v>471.15999999999985</v>
      </c>
    </row>
    <row r="44" spans="1:9" x14ac:dyDescent="0.25">
      <c r="A44" s="6">
        <v>58</v>
      </c>
      <c r="B44" s="7" t="s">
        <v>82</v>
      </c>
      <c r="C44" s="8">
        <v>44769.456250000003</v>
      </c>
      <c r="D44" s="8">
        <v>44771.98333333333</v>
      </c>
      <c r="E44" s="8">
        <v>44775.52847222222</v>
      </c>
      <c r="F44" s="8">
        <v>44777.978472222225</v>
      </c>
      <c r="G44" s="8">
        <v>44780.152083333334</v>
      </c>
      <c r="H44" s="9">
        <v>4401.8500000000004</v>
      </c>
      <c r="I44" s="15">
        <f>IF(G44&lt;&gt;"",H44-statisztika!$B$9,"")</f>
        <v>301.85000000000036</v>
      </c>
    </row>
    <row r="45" spans="1:9" x14ac:dyDescent="0.25">
      <c r="A45" s="6">
        <v>217</v>
      </c>
      <c r="B45" s="7" t="s">
        <v>190</v>
      </c>
      <c r="C45" s="8">
        <v>44769.42291666667</v>
      </c>
      <c r="D45" s="8">
        <v>44771.884722222225</v>
      </c>
      <c r="E45" s="8">
        <v>44775.530555555553</v>
      </c>
      <c r="F45" s="8">
        <v>44777.977083333331</v>
      </c>
      <c r="G45" s="8">
        <v>44780.188194444447</v>
      </c>
      <c r="H45" s="9">
        <v>4529.5600000000004</v>
      </c>
      <c r="I45" s="15">
        <f>IF(G45&lt;&gt;"",H45-statisztika!$B$9,"")</f>
        <v>429.5600000000004</v>
      </c>
    </row>
    <row r="46" spans="1:9" x14ac:dyDescent="0.25">
      <c r="A46" s="6">
        <v>144</v>
      </c>
      <c r="B46" s="7" t="s">
        <v>44</v>
      </c>
      <c r="C46" s="8">
        <v>44768.968055555553</v>
      </c>
      <c r="D46" s="8">
        <v>44771.809027777781</v>
      </c>
      <c r="E46" s="8">
        <v>44775.492361111108</v>
      </c>
      <c r="F46" s="8">
        <v>44778.332638888889</v>
      </c>
      <c r="G46" s="8">
        <v>44780.303472222222</v>
      </c>
      <c r="H46" s="9">
        <v>4376.84</v>
      </c>
      <c r="I46" s="15">
        <f>IF(G46&lt;&gt;"",H46-statisztika!$B$9,"")</f>
        <v>276.84000000000015</v>
      </c>
    </row>
    <row r="47" spans="1:9" x14ac:dyDescent="0.25">
      <c r="A47" s="6">
        <v>76</v>
      </c>
      <c r="B47" s="7" t="s">
        <v>176</v>
      </c>
      <c r="C47" s="8">
        <v>44769.395833333336</v>
      </c>
      <c r="D47" s="8">
        <v>44772.413194444445</v>
      </c>
      <c r="E47" s="8">
        <v>44775.574999999997</v>
      </c>
      <c r="F47" s="8">
        <v>44778.301388888889</v>
      </c>
      <c r="G47" s="8">
        <v>44780.353472222225</v>
      </c>
      <c r="H47" s="9">
        <v>4484.4399999999996</v>
      </c>
      <c r="I47" s="15">
        <f>IF(G47&lt;&gt;"",H47-statisztika!$B$9,"")</f>
        <v>384.4399999999996</v>
      </c>
    </row>
    <row r="48" spans="1:9" x14ac:dyDescent="0.25">
      <c r="A48" s="6">
        <v>231</v>
      </c>
      <c r="B48" s="7" t="s">
        <v>91</v>
      </c>
      <c r="C48" s="8">
        <v>44769.503472222219</v>
      </c>
      <c r="D48" s="8">
        <v>44772.404861111114</v>
      </c>
      <c r="E48" s="8">
        <v>44775.730555555558</v>
      </c>
      <c r="F48" s="8">
        <v>44778.379861111112</v>
      </c>
      <c r="G48" s="8">
        <v>44780.40902777778</v>
      </c>
      <c r="H48" s="9">
        <v>4387.13</v>
      </c>
      <c r="I48" s="15">
        <f>IF(G48&lt;&gt;"",H48-statisztika!$B$9,"")</f>
        <v>287.13000000000011</v>
      </c>
    </row>
    <row r="49" spans="1:9" x14ac:dyDescent="0.25">
      <c r="A49" s="6">
        <v>185</v>
      </c>
      <c r="B49" s="7" t="s">
        <v>31</v>
      </c>
      <c r="C49" s="8">
        <v>44768.87222222222</v>
      </c>
      <c r="D49" s="8">
        <v>44771.586805555555</v>
      </c>
      <c r="E49" s="8">
        <v>44774.943055555559</v>
      </c>
      <c r="F49" s="8">
        <v>44777.781944444447</v>
      </c>
      <c r="G49" s="8">
        <v>44780.414583333331</v>
      </c>
      <c r="H49" s="9">
        <v>4374.45</v>
      </c>
      <c r="I49" s="15">
        <f>IF(G49&lt;&gt;"",H49-statisztika!$B$9,"")</f>
        <v>274.44999999999982</v>
      </c>
    </row>
    <row r="50" spans="1:9" x14ac:dyDescent="0.25">
      <c r="A50" s="6">
        <v>195</v>
      </c>
      <c r="B50" s="7" t="s">
        <v>48</v>
      </c>
      <c r="C50" s="8">
        <v>44769.020833333336</v>
      </c>
      <c r="D50" s="8">
        <v>44771.751388888886</v>
      </c>
      <c r="E50" s="8">
        <v>44775.546527777777</v>
      </c>
      <c r="F50" s="8">
        <v>44778.600694444445</v>
      </c>
      <c r="G50" s="8">
        <v>44780.720138888886</v>
      </c>
      <c r="H50" s="9">
        <v>4822.9799999999996</v>
      </c>
      <c r="I50" s="15">
        <f>IF(G50&lt;&gt;"",H50-statisztika!$B$9,"")</f>
        <v>722.97999999999956</v>
      </c>
    </row>
    <row r="51" spans="1:9" x14ac:dyDescent="0.25">
      <c r="A51" s="6">
        <v>247</v>
      </c>
      <c r="B51" s="7" t="s">
        <v>66</v>
      </c>
      <c r="C51" s="8">
        <v>44769.357638888891</v>
      </c>
      <c r="D51" s="8">
        <v>44771.761111111111</v>
      </c>
      <c r="E51" s="8">
        <v>44775.472222222219</v>
      </c>
      <c r="F51" s="8">
        <v>44778.431944444441</v>
      </c>
      <c r="G51" s="8">
        <v>44780.845138888886</v>
      </c>
      <c r="H51" s="9">
        <v>4337.55</v>
      </c>
      <c r="I51" s="15">
        <f>IF(G51&lt;&gt;"",H51-statisztika!$B$9,"")</f>
        <v>237.55000000000018</v>
      </c>
    </row>
    <row r="52" spans="1:9" x14ac:dyDescent="0.25">
      <c r="A52" s="6">
        <v>103</v>
      </c>
      <c r="B52" s="7" t="s">
        <v>180</v>
      </c>
      <c r="C52" s="8">
        <v>44768.749305555553</v>
      </c>
      <c r="D52" s="8">
        <v>44771.79791666667</v>
      </c>
      <c r="E52" s="8">
        <v>44775.902777777781</v>
      </c>
      <c r="F52" s="8">
        <v>44778.445833333331</v>
      </c>
      <c r="G52" s="8">
        <v>44780.909722222219</v>
      </c>
      <c r="H52" s="9">
        <v>4382.34</v>
      </c>
      <c r="I52" s="15">
        <f>IF(G52&lt;&gt;"",H52-statisztika!$B$9,"")</f>
        <v>282.34000000000015</v>
      </c>
    </row>
    <row r="53" spans="1:9" x14ac:dyDescent="0.25">
      <c r="A53" s="6">
        <v>192</v>
      </c>
      <c r="B53" s="7" t="s">
        <v>50</v>
      </c>
      <c r="C53" s="8">
        <v>44769.056944444441</v>
      </c>
      <c r="D53" s="8">
        <v>44771.843055555553</v>
      </c>
      <c r="E53" s="8">
        <v>44775.359027777777</v>
      </c>
      <c r="F53" s="8">
        <v>44778.249305555553</v>
      </c>
      <c r="G53" s="8">
        <v>44780.915972222225</v>
      </c>
      <c r="H53" s="9">
        <v>4552.6499999999996</v>
      </c>
      <c r="I53" s="15">
        <f>IF(G53&lt;&gt;"",H53-statisztika!$B$9,"")</f>
        <v>452.64999999999964</v>
      </c>
    </row>
    <row r="54" spans="1:9" x14ac:dyDescent="0.25">
      <c r="A54" s="6">
        <v>84</v>
      </c>
      <c r="B54" s="7" t="s">
        <v>54</v>
      </c>
      <c r="C54" s="8">
        <v>44769.118750000001</v>
      </c>
      <c r="D54" s="8">
        <v>44772.259027777778</v>
      </c>
      <c r="E54" s="8">
        <v>44775.604166666664</v>
      </c>
      <c r="F54" s="8">
        <v>44778.568749999999</v>
      </c>
      <c r="G54" s="8">
        <v>44781</v>
      </c>
      <c r="H54" s="9">
        <v>4503.6099999999997</v>
      </c>
      <c r="I54" s="15">
        <f>IF(G54&lt;&gt;"",H54-statisztika!$B$9,"")</f>
        <v>403.60999999999967</v>
      </c>
    </row>
    <row r="55" spans="1:9" x14ac:dyDescent="0.25">
      <c r="A55" s="6">
        <v>249</v>
      </c>
      <c r="B55" s="7" t="s">
        <v>57</v>
      </c>
      <c r="C55" s="8">
        <v>44769.252083333333</v>
      </c>
      <c r="D55" s="8">
        <v>44771.727083333331</v>
      </c>
      <c r="E55" s="8">
        <v>44775.59375</v>
      </c>
      <c r="F55" s="8">
        <v>44778.636111111111</v>
      </c>
      <c r="G55" s="8">
        <v>44781.015277777777</v>
      </c>
      <c r="H55" s="9">
        <v>4497.45</v>
      </c>
      <c r="I55" s="15">
        <f>IF(G55&lt;&gt;"",H55-statisztika!$B$9,"")</f>
        <v>397.44999999999982</v>
      </c>
    </row>
    <row r="56" spans="1:9" x14ac:dyDescent="0.25">
      <c r="A56" s="6">
        <v>120</v>
      </c>
      <c r="B56" s="7" t="s">
        <v>52</v>
      </c>
      <c r="C56" s="8">
        <v>44769.097222222219</v>
      </c>
      <c r="D56" s="8">
        <v>44771.849305555559</v>
      </c>
      <c r="E56" s="8">
        <v>44775.632638888892</v>
      </c>
      <c r="F56" s="8">
        <v>44778.474305555559</v>
      </c>
      <c r="G56" s="8">
        <v>44781.072222222225</v>
      </c>
      <c r="H56" s="9">
        <v>4623.41</v>
      </c>
      <c r="I56" s="15">
        <f>IF(G56&lt;&gt;"",H56-statisztika!$B$9,"")</f>
        <v>523.40999999999985</v>
      </c>
    </row>
    <row r="57" spans="1:9" x14ac:dyDescent="0.25">
      <c r="A57" s="6">
        <v>156</v>
      </c>
      <c r="B57" s="7" t="s">
        <v>69</v>
      </c>
      <c r="C57" s="8">
        <v>44769.37222222222</v>
      </c>
      <c r="D57" s="8">
        <v>44772.379861111112</v>
      </c>
      <c r="E57" s="8">
        <v>44775.95208333333</v>
      </c>
      <c r="F57" s="8">
        <v>44778.945833333331</v>
      </c>
      <c r="G57" s="8">
        <v>44781.126388888886</v>
      </c>
      <c r="H57" s="9">
        <v>4462.0200000000004</v>
      </c>
      <c r="I57" s="15">
        <f>IF(G57&lt;&gt;"",H57-statisztika!$B$9,"")</f>
        <v>362.02000000000044</v>
      </c>
    </row>
    <row r="58" spans="1:9" x14ac:dyDescent="0.25">
      <c r="A58" s="6">
        <v>45</v>
      </c>
      <c r="B58" s="7" t="s">
        <v>53</v>
      </c>
      <c r="C58" s="8">
        <v>44769.107638888891</v>
      </c>
      <c r="D58" s="8">
        <v>44772.636805555558</v>
      </c>
      <c r="E58" s="8">
        <v>44776.451388888891</v>
      </c>
      <c r="F58" s="8">
        <v>44778.99722222222</v>
      </c>
      <c r="G58" s="8">
        <v>44781.175000000003</v>
      </c>
      <c r="H58" s="9">
        <v>4586.6499999999996</v>
      </c>
      <c r="I58" s="15">
        <f>IF(G58&lt;&gt;"",H58-statisztika!$B$9,"")</f>
        <v>486.64999999999964</v>
      </c>
    </row>
    <row r="59" spans="1:9" x14ac:dyDescent="0.25">
      <c r="A59" s="6">
        <v>18</v>
      </c>
      <c r="B59" s="7" t="s">
        <v>49</v>
      </c>
      <c r="C59" s="8">
        <v>44769.021527777775</v>
      </c>
      <c r="D59" s="8">
        <v>44771.696527777778</v>
      </c>
      <c r="E59" s="8">
        <v>44775.599305555559</v>
      </c>
      <c r="F59" s="8">
        <v>44778.469444444447</v>
      </c>
      <c r="G59" s="8">
        <v>44781.196527777778</v>
      </c>
      <c r="H59" s="9">
        <v>4533.62</v>
      </c>
      <c r="I59" s="15">
        <f>IF(G59&lt;&gt;"",H59-statisztika!$B$9,"")</f>
        <v>433.61999999999989</v>
      </c>
    </row>
    <row r="60" spans="1:9" x14ac:dyDescent="0.25">
      <c r="A60" s="6">
        <v>174</v>
      </c>
      <c r="B60" s="7" t="s">
        <v>46</v>
      </c>
      <c r="C60" s="8">
        <v>44769.018750000003</v>
      </c>
      <c r="D60" s="8">
        <v>44772.552083333336</v>
      </c>
      <c r="E60" s="8">
        <v>44775.98333333333</v>
      </c>
      <c r="F60" s="8">
        <v>44778.998611111114</v>
      </c>
      <c r="G60" s="8">
        <v>44781.251388888886</v>
      </c>
      <c r="H60" s="9">
        <v>4491.54</v>
      </c>
      <c r="I60" s="15">
        <f>IF(G60&lt;&gt;"",H60-statisztika!$B$9,"")</f>
        <v>391.53999999999996</v>
      </c>
    </row>
    <row r="61" spans="1:9" x14ac:dyDescent="0.25">
      <c r="A61" s="6">
        <v>82</v>
      </c>
      <c r="B61" s="7" t="s">
        <v>80</v>
      </c>
      <c r="C61" s="8">
        <v>44769.446527777778</v>
      </c>
      <c r="D61" s="8">
        <v>44772.429166666669</v>
      </c>
      <c r="E61" s="8">
        <v>44775.866666666669</v>
      </c>
      <c r="F61" s="8">
        <v>44778.897222222222</v>
      </c>
      <c r="G61" s="8">
        <v>44781.256944444445</v>
      </c>
      <c r="H61" s="9">
        <v>5188.59</v>
      </c>
      <c r="I61" s="15">
        <f>IF(G61&lt;&gt;"",H61-statisztika!$B$9,"")</f>
        <v>1088.5900000000001</v>
      </c>
    </row>
    <row r="62" spans="1:9" x14ac:dyDescent="0.25">
      <c r="A62" s="6">
        <v>115</v>
      </c>
      <c r="B62" s="7" t="s">
        <v>74</v>
      </c>
      <c r="C62" s="8">
        <v>44769.413194444445</v>
      </c>
      <c r="D62" s="8">
        <v>44772.500694444447</v>
      </c>
      <c r="E62" s="8">
        <v>44775.940972222219</v>
      </c>
      <c r="F62" s="8">
        <v>44778.945138888892</v>
      </c>
      <c r="G62" s="8">
        <v>44781.370833333334</v>
      </c>
      <c r="H62" s="9">
        <v>4443.9799999999996</v>
      </c>
      <c r="I62" s="15">
        <f>IF(G62&lt;&gt;"",H62-statisztika!$B$9,"")</f>
        <v>343.97999999999956</v>
      </c>
    </row>
    <row r="63" spans="1:9" x14ac:dyDescent="0.25">
      <c r="A63" s="6">
        <v>133</v>
      </c>
      <c r="B63" s="7" t="s">
        <v>64</v>
      </c>
      <c r="C63" s="8">
        <v>44769.325694444444</v>
      </c>
      <c r="D63" s="8">
        <v>44772.372916666667</v>
      </c>
      <c r="E63" s="8">
        <v>44776.421527777777</v>
      </c>
      <c r="F63" s="8">
        <v>44779.003472222219</v>
      </c>
      <c r="G63" s="8">
        <v>44781.450694444444</v>
      </c>
      <c r="H63" s="9">
        <v>4768.3900000000003</v>
      </c>
      <c r="I63" s="15">
        <f>IF(G63&lt;&gt;"",H63-statisztika!$B$9,"")</f>
        <v>668.39000000000033</v>
      </c>
    </row>
    <row r="64" spans="1:9" x14ac:dyDescent="0.25">
      <c r="A64" s="6">
        <v>88</v>
      </c>
      <c r="B64" s="7" t="s">
        <v>94</v>
      </c>
      <c r="C64" s="8">
        <v>44769.530555555553</v>
      </c>
      <c r="D64" s="8">
        <v>44772.493750000001</v>
      </c>
      <c r="E64" s="8">
        <v>44776.330555555556</v>
      </c>
      <c r="F64" s="8">
        <v>44779.267361111109</v>
      </c>
      <c r="G64" s="8">
        <v>44781.47152777778</v>
      </c>
      <c r="H64" s="9">
        <v>4451.75</v>
      </c>
      <c r="I64" s="15">
        <f>IF(G64&lt;&gt;"",H64-statisztika!$B$9,"")</f>
        <v>351.75</v>
      </c>
    </row>
    <row r="65" spans="1:9" x14ac:dyDescent="0.25">
      <c r="A65" s="6">
        <v>34</v>
      </c>
      <c r="B65" s="7" t="s">
        <v>77</v>
      </c>
      <c r="C65" s="8">
        <v>44769.44027777778</v>
      </c>
      <c r="D65" s="8">
        <v>44772.654861111114</v>
      </c>
      <c r="E65" s="8">
        <v>44776.379166666666</v>
      </c>
      <c r="F65" s="8">
        <v>44779.453472222223</v>
      </c>
      <c r="G65" s="8">
        <v>44781.5</v>
      </c>
      <c r="H65" s="9">
        <v>4498.9399999999996</v>
      </c>
      <c r="I65" s="15">
        <f>IF(G65&lt;&gt;"",H65-statisztika!$B$9,"")</f>
        <v>398.9399999999996</v>
      </c>
    </row>
    <row r="66" spans="1:9" x14ac:dyDescent="0.25">
      <c r="A66" s="6">
        <v>101</v>
      </c>
      <c r="B66" s="7" t="s">
        <v>89</v>
      </c>
      <c r="C66" s="8">
        <v>44769.46875</v>
      </c>
      <c r="D66" s="8">
        <v>44772.413888888892</v>
      </c>
      <c r="E66" s="8">
        <v>44776.609722222223</v>
      </c>
      <c r="F66" s="8">
        <v>44779.393055555556</v>
      </c>
      <c r="G66" s="8">
        <v>44781.508333333331</v>
      </c>
      <c r="H66" s="9">
        <v>4514.5200000000004</v>
      </c>
      <c r="I66" s="15">
        <f>IF(G66&lt;&gt;"",H66-statisztika!$B$9,"")</f>
        <v>414.52000000000044</v>
      </c>
    </row>
    <row r="67" spans="1:9" x14ac:dyDescent="0.25">
      <c r="A67" s="6">
        <v>63</v>
      </c>
      <c r="B67" s="7" t="s">
        <v>105</v>
      </c>
      <c r="C67" s="8">
        <v>44769.609722222223</v>
      </c>
      <c r="D67" s="8">
        <v>44772.742361111108</v>
      </c>
      <c r="E67" s="8">
        <v>44776.424305555556</v>
      </c>
      <c r="F67" s="8">
        <v>44779.479166666664</v>
      </c>
      <c r="G67" s="8">
        <v>44781.51458333333</v>
      </c>
      <c r="H67" s="9">
        <v>4441.5600000000004</v>
      </c>
      <c r="I67" s="15">
        <f>IF(G67&lt;&gt;"",H67-statisztika!$B$9,"")</f>
        <v>341.5600000000004</v>
      </c>
    </row>
    <row r="68" spans="1:9" x14ac:dyDescent="0.25">
      <c r="A68" s="6">
        <v>81</v>
      </c>
      <c r="B68" s="7" t="s">
        <v>60</v>
      </c>
      <c r="C68" s="8">
        <v>44769.293749999997</v>
      </c>
      <c r="D68" s="8">
        <v>44772.819444444445</v>
      </c>
      <c r="E68" s="8">
        <v>44776.631944444445</v>
      </c>
      <c r="F68" s="8">
        <v>44779.478472222225</v>
      </c>
      <c r="G68" s="8">
        <v>44781.540277777778</v>
      </c>
      <c r="H68" s="9">
        <v>4935.29</v>
      </c>
      <c r="I68" s="15">
        <f>IF(G68&lt;&gt;"",H68-statisztika!$B$9,"")</f>
        <v>835.29</v>
      </c>
    </row>
    <row r="69" spans="1:9" x14ac:dyDescent="0.25">
      <c r="A69" s="6">
        <v>131</v>
      </c>
      <c r="B69" s="7" t="s">
        <v>184</v>
      </c>
      <c r="C69" s="8">
        <v>44769.37777777778</v>
      </c>
      <c r="D69" s="8">
        <v>44772.362500000003</v>
      </c>
      <c r="E69" s="8">
        <v>44775.913194444445</v>
      </c>
      <c r="F69" s="8">
        <v>44778.79583333333</v>
      </c>
      <c r="G69" s="8">
        <v>44781.563888888886</v>
      </c>
      <c r="H69" s="9">
        <v>4555.7299999999996</v>
      </c>
      <c r="I69" s="15">
        <f>IF(G69&lt;&gt;"",H69-statisztika!$B$9,"")</f>
        <v>455.72999999999956</v>
      </c>
    </row>
    <row r="70" spans="1:9" x14ac:dyDescent="0.25">
      <c r="A70" s="6">
        <v>4</v>
      </c>
      <c r="B70" s="7" t="s">
        <v>63</v>
      </c>
      <c r="C70" s="8">
        <v>44769.300694444442</v>
      </c>
      <c r="D70" s="8">
        <v>44772.603472222225</v>
      </c>
      <c r="E70" s="8">
        <v>44776.3</v>
      </c>
      <c r="F70" s="8">
        <v>44779.517361111109</v>
      </c>
      <c r="G70" s="8">
        <v>44781.581944444442</v>
      </c>
      <c r="H70" s="9">
        <v>4767.8100000000004</v>
      </c>
      <c r="I70" s="15">
        <f>IF(G70&lt;&gt;"",H70-statisztika!$B$9,"")</f>
        <v>667.8100000000004</v>
      </c>
    </row>
    <row r="71" spans="1:9" x14ac:dyDescent="0.25">
      <c r="A71" s="6">
        <v>226</v>
      </c>
      <c r="B71" s="7" t="s">
        <v>191</v>
      </c>
      <c r="C71" s="8">
        <v>44769.584027777775</v>
      </c>
      <c r="D71" s="8">
        <v>44772.968055555553</v>
      </c>
      <c r="E71" s="8">
        <v>44776.582638888889</v>
      </c>
      <c r="F71" s="8">
        <v>44779.438888888886</v>
      </c>
      <c r="G71" s="8">
        <v>44781.588888888888</v>
      </c>
      <c r="H71" s="9">
        <v>4494.58</v>
      </c>
      <c r="I71" s="15">
        <f>IF(G71&lt;&gt;"",H71-statisztika!$B$9,"")</f>
        <v>394.57999999999993</v>
      </c>
    </row>
    <row r="72" spans="1:9" x14ac:dyDescent="0.25">
      <c r="A72" s="6">
        <v>182</v>
      </c>
      <c r="B72" s="7" t="s">
        <v>120</v>
      </c>
      <c r="C72" s="8">
        <v>44769.746527777781</v>
      </c>
      <c r="D72" s="8">
        <v>44772.84652777778</v>
      </c>
      <c r="E72" s="8">
        <v>44776.513888888891</v>
      </c>
      <c r="F72" s="8">
        <v>44779.006249999999</v>
      </c>
      <c r="G72" s="8">
        <v>44781.591666666667</v>
      </c>
      <c r="H72" s="9">
        <v>4601.4399999999996</v>
      </c>
      <c r="I72" s="15">
        <f>IF(G72&lt;&gt;"",H72-statisztika!$B$9,"")</f>
        <v>501.4399999999996</v>
      </c>
    </row>
    <row r="73" spans="1:9" x14ac:dyDescent="0.25">
      <c r="A73" s="6">
        <v>166</v>
      </c>
      <c r="B73" s="7" t="s">
        <v>127</v>
      </c>
      <c r="C73" s="8">
        <v>44769.787499999999</v>
      </c>
      <c r="D73" s="8">
        <v>44773.270138888889</v>
      </c>
      <c r="E73" s="8">
        <v>44776.684027777781</v>
      </c>
      <c r="F73" s="8">
        <v>44779.460416666669</v>
      </c>
      <c r="G73" s="8">
        <v>44781.636111111111</v>
      </c>
      <c r="H73" s="9">
        <v>4494.46</v>
      </c>
      <c r="I73" s="15">
        <f>IF(G73&lt;&gt;"",H73-statisztika!$B$9,"")</f>
        <v>394.46000000000004</v>
      </c>
    </row>
    <row r="74" spans="1:9" x14ac:dyDescent="0.25">
      <c r="A74" s="6">
        <v>125</v>
      </c>
      <c r="B74" s="7" t="s">
        <v>183</v>
      </c>
      <c r="C74" s="8">
        <v>44769.459722222222</v>
      </c>
      <c r="D74" s="8">
        <v>44772.489583333336</v>
      </c>
      <c r="E74" s="8">
        <v>44776.627083333333</v>
      </c>
      <c r="F74" s="8">
        <v>44779.534722222219</v>
      </c>
      <c r="G74" s="8">
        <v>44781.644444444442</v>
      </c>
      <c r="H74" s="9">
        <v>4397.1400000000003</v>
      </c>
      <c r="I74" s="15">
        <f>IF(G74&lt;&gt;"",H74-statisztika!$B$9,"")</f>
        <v>297.14000000000033</v>
      </c>
    </row>
    <row r="75" spans="1:9" x14ac:dyDescent="0.25">
      <c r="A75" s="6">
        <v>77</v>
      </c>
      <c r="B75" s="7" t="s">
        <v>79</v>
      </c>
      <c r="C75" s="8">
        <v>44769.441666666666</v>
      </c>
      <c r="D75" s="8">
        <v>44772.617361111108</v>
      </c>
      <c r="E75" s="8">
        <v>44776.602777777778</v>
      </c>
      <c r="F75" s="8">
        <v>44779.490972222222</v>
      </c>
      <c r="G75" s="8">
        <v>44781.654166666667</v>
      </c>
      <c r="H75" s="9">
        <v>4500.3900000000003</v>
      </c>
      <c r="I75" s="15">
        <f>IF(G75&lt;&gt;"",H75-statisztika!$B$9,"")</f>
        <v>400.39000000000033</v>
      </c>
    </row>
    <row r="76" spans="1:9" x14ac:dyDescent="0.25">
      <c r="A76" s="6">
        <v>21</v>
      </c>
      <c r="B76" s="7" t="s">
        <v>108</v>
      </c>
      <c r="C76" s="8">
        <v>44769.635416666664</v>
      </c>
      <c r="D76" s="8">
        <v>44772.813888888886</v>
      </c>
      <c r="E76" s="8">
        <v>44776.694444444445</v>
      </c>
      <c r="F76" s="8">
        <v>44779.459722222222</v>
      </c>
      <c r="G76" s="8">
        <v>44781.668055555558</v>
      </c>
      <c r="H76" s="9">
        <v>4396.66</v>
      </c>
      <c r="I76" s="15">
        <f>IF(G76&lt;&gt;"",H76-statisztika!$B$9,"")</f>
        <v>296.65999999999985</v>
      </c>
    </row>
    <row r="77" spans="1:9" x14ac:dyDescent="0.25">
      <c r="A77" s="6">
        <v>78</v>
      </c>
      <c r="B77" s="7" t="s">
        <v>177</v>
      </c>
      <c r="C77" s="8">
        <v>44769.400694444441</v>
      </c>
      <c r="D77" s="8">
        <v>44772.497916666667</v>
      </c>
      <c r="E77" s="8">
        <v>44776.272916666669</v>
      </c>
      <c r="F77" s="8">
        <v>44779.129166666666</v>
      </c>
      <c r="G77" s="8">
        <v>44781.668749999997</v>
      </c>
      <c r="H77" s="9">
        <v>4556.46</v>
      </c>
      <c r="I77" s="15">
        <f>IF(G77&lt;&gt;"",H77-statisztika!$B$9,"")</f>
        <v>456.46000000000004</v>
      </c>
    </row>
    <row r="78" spans="1:9" x14ac:dyDescent="0.25">
      <c r="A78" s="6">
        <v>7</v>
      </c>
      <c r="B78" s="7" t="s">
        <v>172</v>
      </c>
      <c r="C78" s="8">
        <v>44769.169444444444</v>
      </c>
      <c r="D78" s="8">
        <v>44772.363194444442</v>
      </c>
      <c r="E78" s="8">
        <v>44776.3</v>
      </c>
      <c r="F78" s="8">
        <v>44779.415277777778</v>
      </c>
      <c r="G78" s="8">
        <v>44781.696527777778</v>
      </c>
      <c r="H78" s="9">
        <v>4521.16</v>
      </c>
      <c r="I78" s="15">
        <f>IF(G78&lt;&gt;"",H78-statisztika!$B$9,"")</f>
        <v>421.15999999999985</v>
      </c>
    </row>
    <row r="79" spans="1:9" x14ac:dyDescent="0.25">
      <c r="A79" s="6">
        <v>59</v>
      </c>
      <c r="B79" s="7" t="s">
        <v>126</v>
      </c>
      <c r="C79" s="8">
        <v>44769.784722222219</v>
      </c>
      <c r="D79" s="8">
        <v>44773.241666666669</v>
      </c>
      <c r="E79" s="8">
        <v>44776.661111111112</v>
      </c>
      <c r="F79" s="8">
        <v>44779.538888888892</v>
      </c>
      <c r="G79" s="8">
        <v>44781.697916666664</v>
      </c>
      <c r="H79" s="9">
        <v>4453.57</v>
      </c>
      <c r="I79" s="15">
        <f>IF(G79&lt;&gt;"",H79-statisztika!$B$9,"")</f>
        <v>353.56999999999971</v>
      </c>
    </row>
    <row r="80" spans="1:9" x14ac:dyDescent="0.25">
      <c r="A80" s="6">
        <v>184</v>
      </c>
      <c r="B80" s="7" t="s">
        <v>92</v>
      </c>
      <c r="C80" s="8">
        <v>44769.508333333331</v>
      </c>
      <c r="D80" s="8">
        <v>44772.634722222225</v>
      </c>
      <c r="E80" s="8">
        <v>44776.613194444442</v>
      </c>
      <c r="F80" s="8">
        <v>44779.50277777778</v>
      </c>
      <c r="G80" s="8">
        <v>44781.712500000001</v>
      </c>
      <c r="H80" s="9">
        <v>4522.2700000000004</v>
      </c>
      <c r="I80" s="15">
        <f>IF(G80&lt;&gt;"",H80-statisztika!$B$9,"")</f>
        <v>422.27000000000044</v>
      </c>
    </row>
    <row r="81" spans="1:9" x14ac:dyDescent="0.25">
      <c r="A81" s="6">
        <v>225</v>
      </c>
      <c r="B81" s="7" t="s">
        <v>124</v>
      </c>
      <c r="C81" s="8">
        <v>44769.781944444447</v>
      </c>
      <c r="D81" s="8">
        <v>44773.355555555558</v>
      </c>
      <c r="E81" s="8">
        <v>44776.87777777778</v>
      </c>
      <c r="F81" s="8">
        <v>44779.664583333331</v>
      </c>
      <c r="G81" s="8">
        <v>44781.715277777781</v>
      </c>
      <c r="H81" s="9">
        <v>4443.88</v>
      </c>
      <c r="I81" s="15">
        <f>IF(G81&lt;&gt;"",H81-statisztika!$B$9,"")</f>
        <v>343.88000000000011</v>
      </c>
    </row>
    <row r="82" spans="1:9" x14ac:dyDescent="0.25">
      <c r="A82" s="6">
        <v>65</v>
      </c>
      <c r="B82" s="7" t="s">
        <v>75</v>
      </c>
      <c r="C82" s="8">
        <v>44769.415972222225</v>
      </c>
      <c r="D82" s="8">
        <v>44772.693749999999</v>
      </c>
      <c r="E82" s="8">
        <v>44776.633333333331</v>
      </c>
      <c r="F82" s="8">
        <v>44779.674305555556</v>
      </c>
      <c r="G82" s="8">
        <v>44781.765277777777</v>
      </c>
      <c r="H82" s="9">
        <v>4468.7299999999996</v>
      </c>
      <c r="I82" s="15">
        <f>IF(G82&lt;&gt;"",H82-statisztika!$B$9,"")</f>
        <v>368.72999999999956</v>
      </c>
    </row>
    <row r="83" spans="1:9" x14ac:dyDescent="0.25">
      <c r="A83" s="6">
        <v>54</v>
      </c>
      <c r="B83" s="7" t="s">
        <v>87</v>
      </c>
      <c r="C83" s="8">
        <v>44769.467361111114</v>
      </c>
      <c r="D83" s="8">
        <v>44772.620138888888</v>
      </c>
      <c r="E83" s="8">
        <v>44776.695833333331</v>
      </c>
      <c r="F83" s="8">
        <v>44779.579861111109</v>
      </c>
      <c r="G83" s="8">
        <v>44781.811111111114</v>
      </c>
      <c r="H83" s="9">
        <v>4494.8900000000003</v>
      </c>
      <c r="I83" s="15">
        <f>IF(G83&lt;&gt;"",H83-statisztika!$B$9,"")</f>
        <v>394.89000000000033</v>
      </c>
    </row>
    <row r="84" spans="1:9" x14ac:dyDescent="0.25">
      <c r="A84" s="6">
        <v>116</v>
      </c>
      <c r="B84" s="7" t="s">
        <v>72</v>
      </c>
      <c r="C84" s="8">
        <v>44769.396527777775</v>
      </c>
      <c r="D84" s="8">
        <v>44772.361805555556</v>
      </c>
      <c r="E84" s="8">
        <v>44776.022222222222</v>
      </c>
      <c r="F84" s="8">
        <v>44779.3125</v>
      </c>
      <c r="G84" s="8">
        <v>44781.818749999999</v>
      </c>
      <c r="H84" s="9">
        <v>4456.0200000000004</v>
      </c>
      <c r="I84" s="15">
        <f>IF(G84&lt;&gt;"",H84-statisztika!$B$9,"")</f>
        <v>356.02000000000044</v>
      </c>
    </row>
    <row r="85" spans="1:9" x14ac:dyDescent="0.25">
      <c r="A85" s="6">
        <v>112</v>
      </c>
      <c r="B85" s="7" t="s">
        <v>78</v>
      </c>
      <c r="C85" s="8">
        <v>44769.440972222219</v>
      </c>
      <c r="D85" s="8">
        <v>44772.501388888886</v>
      </c>
      <c r="E85" s="8">
        <v>44776.506944444445</v>
      </c>
      <c r="F85" s="8">
        <v>44779.455555555556</v>
      </c>
      <c r="G85" s="8">
        <v>44781.840277777781</v>
      </c>
      <c r="H85" s="9">
        <v>4413.13</v>
      </c>
      <c r="I85" s="15">
        <f>IF(G85&lt;&gt;"",H85-statisztika!$B$9,"")</f>
        <v>313.13000000000011</v>
      </c>
    </row>
    <row r="86" spans="1:9" x14ac:dyDescent="0.25">
      <c r="A86" s="6">
        <v>155</v>
      </c>
      <c r="B86" s="7" t="s">
        <v>85</v>
      </c>
      <c r="C86" s="8">
        <v>44769.461805555555</v>
      </c>
      <c r="D86" s="8">
        <v>44772.752083333333</v>
      </c>
      <c r="E86" s="8">
        <v>44776.466666666667</v>
      </c>
      <c r="F86" s="8">
        <v>44779.349305555559</v>
      </c>
      <c r="G86" s="8">
        <v>44781.918055555558</v>
      </c>
      <c r="H86" s="9">
        <v>4811.45</v>
      </c>
      <c r="I86" s="15">
        <f>IF(G86&lt;&gt;"",H86-statisztika!$B$9,"")</f>
        <v>711.44999999999982</v>
      </c>
    </row>
    <row r="87" spans="1:9" x14ac:dyDescent="0.25">
      <c r="A87" s="6">
        <v>146</v>
      </c>
      <c r="B87" s="7" t="s">
        <v>40</v>
      </c>
      <c r="C87" s="8">
        <v>44768.931250000001</v>
      </c>
      <c r="D87" s="8">
        <v>44771.720138888886</v>
      </c>
      <c r="E87" s="8">
        <v>44776.331944444442</v>
      </c>
      <c r="F87" s="8">
        <v>44779.57708333333</v>
      </c>
      <c r="G87" s="8">
        <v>44782.021527777775</v>
      </c>
      <c r="H87" s="9">
        <v>4473.8</v>
      </c>
      <c r="I87" s="15">
        <f>IF(G87&lt;&gt;"",H87-statisztika!$B$9,"")</f>
        <v>373.80000000000018</v>
      </c>
    </row>
    <row r="88" spans="1:9" x14ac:dyDescent="0.25">
      <c r="A88" s="6">
        <v>237</v>
      </c>
      <c r="B88" s="7" t="s">
        <v>139</v>
      </c>
      <c r="C88" s="8">
        <v>44769.920138888891</v>
      </c>
      <c r="D88" s="8">
        <v>44773.046527777777</v>
      </c>
      <c r="E88" s="8">
        <v>44776.637499999997</v>
      </c>
      <c r="F88" s="8">
        <v>44779.456250000003</v>
      </c>
      <c r="G88" s="8">
        <v>44782.21875</v>
      </c>
      <c r="H88" s="9">
        <v>4606.7</v>
      </c>
      <c r="I88" s="15">
        <f>IF(G88&lt;&gt;"",H88-statisztika!$B$9,"")</f>
        <v>506.69999999999982</v>
      </c>
    </row>
    <row r="89" spans="1:9" x14ac:dyDescent="0.25">
      <c r="A89" s="6">
        <v>151</v>
      </c>
      <c r="B89" s="7" t="s">
        <v>83</v>
      </c>
      <c r="C89" s="8">
        <v>44769.456944444442</v>
      </c>
      <c r="D89" s="8">
        <v>44772.635416666664</v>
      </c>
      <c r="E89" s="8">
        <v>44776.854861111111</v>
      </c>
      <c r="F89" s="8">
        <v>44780.218055555553</v>
      </c>
      <c r="G89" s="8">
        <v>44782.525000000001</v>
      </c>
      <c r="H89" s="9">
        <v>4607.97</v>
      </c>
      <c r="I89" s="15">
        <f>IF(G89&lt;&gt;"",H89-statisztika!$B$9,"")</f>
        <v>507.97000000000025</v>
      </c>
    </row>
    <row r="90" spans="1:9" x14ac:dyDescent="0.25">
      <c r="A90" s="6">
        <v>24</v>
      </c>
      <c r="B90" s="7" t="s">
        <v>76</v>
      </c>
      <c r="C90" s="8">
        <v>44769.439583333333</v>
      </c>
      <c r="D90" s="8">
        <v>44772.499305555553</v>
      </c>
      <c r="E90" s="8">
        <v>44776.59652777778</v>
      </c>
      <c r="F90" s="8">
        <v>44779.580555555556</v>
      </c>
      <c r="G90" s="8">
        <v>44782.642361111109</v>
      </c>
      <c r="H90" s="9">
        <v>4474.59</v>
      </c>
      <c r="I90" s="15">
        <f>IF(G90&lt;&gt;"",H90-statisztika!$B$9,"")</f>
        <v>374.59000000000015</v>
      </c>
    </row>
    <row r="91" spans="1:9" x14ac:dyDescent="0.25">
      <c r="A91" s="6">
        <v>152</v>
      </c>
      <c r="B91" s="7" t="s">
        <v>112</v>
      </c>
      <c r="C91" s="8">
        <v>44769.677083333336</v>
      </c>
      <c r="D91" s="8">
        <v>44772.981944444444</v>
      </c>
      <c r="E91" s="8">
        <v>44777.376388888886</v>
      </c>
      <c r="F91" s="8">
        <v>44780.231944444444</v>
      </c>
      <c r="G91" s="8">
        <v>44782.659722222219</v>
      </c>
      <c r="H91" s="9">
        <v>4941.63</v>
      </c>
      <c r="I91" s="15">
        <f>IF(G91&lt;&gt;"",H91-statisztika!$B$9,"")</f>
        <v>841.63000000000011</v>
      </c>
    </row>
    <row r="92" spans="1:9" x14ac:dyDescent="0.25">
      <c r="A92" s="6">
        <v>22</v>
      </c>
      <c r="B92" s="7" t="s">
        <v>174</v>
      </c>
      <c r="C92" s="8">
        <v>44769.571527777778</v>
      </c>
      <c r="D92" s="8">
        <v>44772.848611111112</v>
      </c>
      <c r="E92" s="8">
        <v>44777.327777777777</v>
      </c>
      <c r="F92" s="8">
        <v>44780.390972222223</v>
      </c>
      <c r="G92" s="8">
        <v>44782.788194444445</v>
      </c>
      <c r="H92" s="9">
        <v>4400.66</v>
      </c>
      <c r="I92" s="15">
        <f>IF(G92&lt;&gt;"",H92-statisztika!$B$9,"")</f>
        <v>300.65999999999985</v>
      </c>
    </row>
    <row r="93" spans="1:9" x14ac:dyDescent="0.25">
      <c r="A93" s="6">
        <v>243</v>
      </c>
      <c r="B93" s="7" t="s">
        <v>193</v>
      </c>
      <c r="C93" s="8">
        <v>44769.833333333336</v>
      </c>
      <c r="D93" s="8">
        <v>44773.022222222222</v>
      </c>
      <c r="E93" s="8">
        <v>44777.386111111111</v>
      </c>
      <c r="F93" s="8">
        <v>44780.496527777781</v>
      </c>
      <c r="G93" s="8">
        <v>44782.851388888892</v>
      </c>
      <c r="H93" s="9">
        <v>4703.26</v>
      </c>
      <c r="I93" s="15">
        <f>IF(G93&lt;&gt;"",H93-statisztika!$B$9,"")</f>
        <v>603.26000000000022</v>
      </c>
    </row>
    <row r="94" spans="1:9" x14ac:dyDescent="0.25">
      <c r="A94" s="6">
        <v>109</v>
      </c>
      <c r="B94" s="7" t="s">
        <v>99</v>
      </c>
      <c r="C94" s="8">
        <v>44769.554166666669</v>
      </c>
      <c r="D94" s="8">
        <v>44772.724305555559</v>
      </c>
      <c r="E94" s="8">
        <v>44776.994444444441</v>
      </c>
      <c r="F94" s="8">
        <v>44780.542361111111</v>
      </c>
      <c r="G94" s="8">
        <v>44782.861805555556</v>
      </c>
      <c r="H94" s="9">
        <v>4520.3999999999996</v>
      </c>
      <c r="I94" s="15">
        <f>IF(G94&lt;&gt;"",H94-statisztika!$B$9,"")</f>
        <v>420.39999999999964</v>
      </c>
    </row>
    <row r="95" spans="1:9" x14ac:dyDescent="0.25">
      <c r="A95" s="6">
        <v>230</v>
      </c>
      <c r="B95" s="7" t="s">
        <v>59</v>
      </c>
      <c r="C95" s="8">
        <v>44769.263888888891</v>
      </c>
      <c r="D95" s="8">
        <v>44772.847916666666</v>
      </c>
      <c r="E95" s="8">
        <v>44777.127083333333</v>
      </c>
      <c r="F95" s="8">
        <v>44780.229166666664</v>
      </c>
      <c r="G95" s="8">
        <v>44782.886111111111</v>
      </c>
      <c r="H95" s="9">
        <v>4531.28</v>
      </c>
      <c r="I95" s="15">
        <f>IF(G95&lt;&gt;"",H95-statisztika!$B$9,"")</f>
        <v>431.27999999999975</v>
      </c>
    </row>
    <row r="96" spans="1:9" x14ac:dyDescent="0.25">
      <c r="A96" s="6">
        <v>138</v>
      </c>
      <c r="B96" s="7" t="s">
        <v>101</v>
      </c>
      <c r="C96" s="8">
        <v>44769.5625</v>
      </c>
      <c r="D96" s="8">
        <v>44772.749305555553</v>
      </c>
      <c r="E96" s="8">
        <v>44776.77847222222</v>
      </c>
      <c r="F96" s="8">
        <v>44780.381249999999</v>
      </c>
      <c r="G96" s="8">
        <v>44782.886805555558</v>
      </c>
      <c r="H96" s="9">
        <v>4473.2700000000004</v>
      </c>
      <c r="I96" s="15">
        <f>IF(G96&lt;&gt;"",H96-statisztika!$B$9,"")</f>
        <v>373.27000000000044</v>
      </c>
    </row>
    <row r="97" spans="1:9" x14ac:dyDescent="0.25">
      <c r="A97" s="6">
        <v>86</v>
      </c>
      <c r="B97" s="7" t="s">
        <v>178</v>
      </c>
      <c r="C97" s="8">
        <v>44769.593055555553</v>
      </c>
      <c r="D97" s="8">
        <v>44772.715277777781</v>
      </c>
      <c r="E97" s="8">
        <v>44776.510416666664</v>
      </c>
      <c r="F97" s="8">
        <v>44779.532638888886</v>
      </c>
      <c r="G97" s="8">
        <v>44782.9</v>
      </c>
      <c r="H97" s="9">
        <v>4777.03</v>
      </c>
      <c r="I97" s="15">
        <f>IF(G97&lt;&gt;"",H97-statisztika!$B$9,"")</f>
        <v>677.02999999999975</v>
      </c>
    </row>
    <row r="98" spans="1:9" x14ac:dyDescent="0.25">
      <c r="A98" s="6">
        <v>129</v>
      </c>
      <c r="B98" s="7" t="s">
        <v>2</v>
      </c>
      <c r="C98" s="8">
        <v>44768.481249999997</v>
      </c>
      <c r="D98" s="8">
        <v>44770.430555555555</v>
      </c>
      <c r="E98" s="8"/>
      <c r="F98" s="8"/>
      <c r="G98" s="8"/>
      <c r="H98" s="9">
        <v>3020.36</v>
      </c>
      <c r="I98" s="15" t="str">
        <f>IF(G98&lt;&gt;"",H98-statisztika!$B$9,"")</f>
        <v/>
      </c>
    </row>
    <row r="99" spans="1:9" x14ac:dyDescent="0.25">
      <c r="A99" s="6">
        <v>214</v>
      </c>
      <c r="B99" s="7" t="s">
        <v>6</v>
      </c>
      <c r="C99" s="8">
        <v>44768.540972222225</v>
      </c>
      <c r="D99" s="8">
        <v>44770.536111111112</v>
      </c>
      <c r="E99" s="8">
        <v>44773.231249999997</v>
      </c>
      <c r="F99" s="8"/>
      <c r="G99" s="8"/>
      <c r="H99" s="9">
        <v>3685.9</v>
      </c>
      <c r="I99" s="15" t="str">
        <f>IF(G99&lt;&gt;"",H99-statisztika!$B$9,"")</f>
        <v/>
      </c>
    </row>
    <row r="100" spans="1:9" x14ac:dyDescent="0.25">
      <c r="A100" s="6">
        <v>222</v>
      </c>
      <c r="B100" s="7" t="s">
        <v>12</v>
      </c>
      <c r="C100" s="8">
        <v>44768.723611111112</v>
      </c>
      <c r="D100" s="8"/>
      <c r="E100" s="8"/>
      <c r="F100" s="8"/>
      <c r="G100" s="8"/>
      <c r="H100" s="9">
        <v>1616.41</v>
      </c>
      <c r="I100" s="15" t="str">
        <f>IF(G100&lt;&gt;"",H100-statisztika!$B$9,"")</f>
        <v/>
      </c>
    </row>
    <row r="101" spans="1:9" x14ac:dyDescent="0.25">
      <c r="A101" s="6">
        <v>26</v>
      </c>
      <c r="B101" s="7" t="s">
        <v>15</v>
      </c>
      <c r="C101" s="8">
        <v>44768.736111111109</v>
      </c>
      <c r="D101" s="8"/>
      <c r="E101" s="8"/>
      <c r="F101" s="8"/>
      <c r="G101" s="8"/>
      <c r="H101" s="9">
        <v>1480.06</v>
      </c>
      <c r="I101" s="15" t="str">
        <f>IF(G101&lt;&gt;"",H101-statisztika!$B$9,"")</f>
        <v/>
      </c>
    </row>
    <row r="102" spans="1:9" x14ac:dyDescent="0.25">
      <c r="A102" s="6">
        <v>162</v>
      </c>
      <c r="B102" s="7" t="s">
        <v>22</v>
      </c>
      <c r="C102" s="8">
        <v>44768.825694444444</v>
      </c>
      <c r="D102" s="8">
        <v>44771.697916666664</v>
      </c>
      <c r="E102" s="8"/>
      <c r="F102" s="8"/>
      <c r="G102" s="8"/>
      <c r="H102" s="9">
        <v>1991.29</v>
      </c>
      <c r="I102" s="15" t="str">
        <f>IF(G102&lt;&gt;"",H102-statisztika!$B$9,"")</f>
        <v/>
      </c>
    </row>
    <row r="103" spans="1:9" x14ac:dyDescent="0.25">
      <c r="A103" s="6">
        <v>80</v>
      </c>
      <c r="B103" s="7" t="s">
        <v>24</v>
      </c>
      <c r="C103" s="8">
        <v>44768.835416666669</v>
      </c>
      <c r="D103" s="8"/>
      <c r="E103" s="8"/>
      <c r="F103" s="8"/>
      <c r="G103" s="8"/>
      <c r="H103" s="9">
        <v>1871.43</v>
      </c>
      <c r="I103" s="15" t="str">
        <f>IF(G103&lt;&gt;"",H103-statisztika!$B$9,"")</f>
        <v/>
      </c>
    </row>
    <row r="104" spans="1:9" x14ac:dyDescent="0.25">
      <c r="A104" s="6">
        <v>175</v>
      </c>
      <c r="B104" s="7" t="s">
        <v>26</v>
      </c>
      <c r="C104" s="8">
        <v>44768.854166666664</v>
      </c>
      <c r="D104" s="8"/>
      <c r="E104" s="8"/>
      <c r="F104" s="8"/>
      <c r="G104" s="8"/>
      <c r="H104" s="9">
        <v>1856.28</v>
      </c>
      <c r="I104" s="15" t="str">
        <f>IF(G104&lt;&gt;"",H104-statisztika!$B$9,"")</f>
        <v/>
      </c>
    </row>
    <row r="105" spans="1:9" x14ac:dyDescent="0.25">
      <c r="A105" s="6">
        <v>210</v>
      </c>
      <c r="B105" s="7" t="s">
        <v>29</v>
      </c>
      <c r="C105" s="8">
        <v>44768.865972222222</v>
      </c>
      <c r="D105" s="8">
        <v>44770.927777777775</v>
      </c>
      <c r="E105" s="8"/>
      <c r="F105" s="8"/>
      <c r="G105" s="8"/>
      <c r="H105" s="9">
        <v>2354.4</v>
      </c>
      <c r="I105" s="15" t="str">
        <f>IF(G105&lt;&gt;"",H105-statisztika!$B$9,"")</f>
        <v/>
      </c>
    </row>
    <row r="106" spans="1:9" x14ac:dyDescent="0.25">
      <c r="A106" s="6">
        <v>176</v>
      </c>
      <c r="B106" s="7" t="s">
        <v>34</v>
      </c>
      <c r="C106" s="8">
        <v>44768.894444444442</v>
      </c>
      <c r="D106" s="8"/>
      <c r="E106" s="8"/>
      <c r="F106" s="8"/>
      <c r="G106" s="8"/>
      <c r="H106" s="9">
        <v>1637.62</v>
      </c>
      <c r="I106" s="15" t="str">
        <f>IF(G106&lt;&gt;"",H106-statisztika!$B$9,"")</f>
        <v/>
      </c>
    </row>
    <row r="107" spans="1:9" x14ac:dyDescent="0.25">
      <c r="A107" s="6">
        <v>221</v>
      </c>
      <c r="B107" s="7" t="s">
        <v>47</v>
      </c>
      <c r="C107" s="8">
        <v>44769.020138888889</v>
      </c>
      <c r="D107" s="8">
        <v>44771.865277777775</v>
      </c>
      <c r="E107" s="8"/>
      <c r="F107" s="8"/>
      <c r="G107" s="8"/>
      <c r="H107" s="9">
        <v>2145.9299999999998</v>
      </c>
      <c r="I107" s="15" t="str">
        <f>IF(G107&lt;&gt;"",H107-statisztika!$B$9,"")</f>
        <v/>
      </c>
    </row>
    <row r="108" spans="1:9" x14ac:dyDescent="0.25">
      <c r="A108" s="6">
        <v>61</v>
      </c>
      <c r="B108" s="7" t="s">
        <v>51</v>
      </c>
      <c r="C108" s="8">
        <v>44769.072222222225</v>
      </c>
      <c r="D108" s="8">
        <v>44771.684027777781</v>
      </c>
      <c r="E108" s="8">
        <v>44775.113888888889</v>
      </c>
      <c r="F108" s="8"/>
      <c r="G108" s="8"/>
      <c r="H108" s="9">
        <v>3679.74</v>
      </c>
      <c r="I108" s="15" t="str">
        <f>IF(G108&lt;&gt;"",H108-statisztika!$B$9,"")</f>
        <v/>
      </c>
    </row>
    <row r="109" spans="1:9" x14ac:dyDescent="0.25">
      <c r="A109" s="6">
        <v>244</v>
      </c>
      <c r="B109" s="7" t="s">
        <v>194</v>
      </c>
      <c r="C109" s="8">
        <v>44769.172222222223</v>
      </c>
      <c r="D109" s="8">
        <v>44772.802083333336</v>
      </c>
      <c r="E109" s="8"/>
      <c r="F109" s="8"/>
      <c r="G109" s="8"/>
      <c r="H109" s="9">
        <v>2558.4899999999998</v>
      </c>
      <c r="I109" s="15" t="str">
        <f>IF(G109&lt;&gt;"",H109-statisztika!$B$9,"")</f>
        <v/>
      </c>
    </row>
    <row r="110" spans="1:9" x14ac:dyDescent="0.25">
      <c r="A110" s="6">
        <v>96</v>
      </c>
      <c r="B110" s="7" t="s">
        <v>58</v>
      </c>
      <c r="C110" s="8">
        <v>44769.262499999997</v>
      </c>
      <c r="D110" s="8">
        <v>44771.886805555558</v>
      </c>
      <c r="E110" s="8"/>
      <c r="F110" s="8"/>
      <c r="G110" s="8"/>
      <c r="H110" s="9">
        <v>1838.22</v>
      </c>
      <c r="I110" s="15" t="str">
        <f>IF(G110&lt;&gt;"",H110-statisztika!$B$9,"")</f>
        <v/>
      </c>
    </row>
    <row r="111" spans="1:9" x14ac:dyDescent="0.25">
      <c r="A111" s="6">
        <v>36</v>
      </c>
      <c r="B111" s="7" t="s">
        <v>61</v>
      </c>
      <c r="C111" s="8">
        <v>44769.296527777777</v>
      </c>
      <c r="D111" s="8"/>
      <c r="E111" s="8"/>
      <c r="F111" s="8"/>
      <c r="G111" s="8"/>
      <c r="H111" s="9">
        <v>1168.97</v>
      </c>
      <c r="I111" s="15" t="str">
        <f>IF(G111&lt;&gt;"",H111-statisztika!$B$9,"")</f>
        <v/>
      </c>
    </row>
    <row r="112" spans="1:9" x14ac:dyDescent="0.25">
      <c r="A112" s="6">
        <v>27</v>
      </c>
      <c r="B112" s="7" t="s">
        <v>62</v>
      </c>
      <c r="C112" s="8">
        <v>44769.299305555556</v>
      </c>
      <c r="D112" s="8">
        <v>44772.201388888891</v>
      </c>
      <c r="E112" s="8">
        <v>44775.469444444447</v>
      </c>
      <c r="F112" s="8">
        <v>44778.472222222219</v>
      </c>
      <c r="G112" s="8"/>
      <c r="H112" s="9">
        <v>4455.17</v>
      </c>
      <c r="I112" s="15" t="str">
        <f>IF(G112&lt;&gt;"",H112-statisztika!$B$9,"")</f>
        <v/>
      </c>
    </row>
    <row r="113" spans="1:9" x14ac:dyDescent="0.25">
      <c r="A113" s="6">
        <v>94</v>
      </c>
      <c r="B113" s="7" t="s">
        <v>179</v>
      </c>
      <c r="C113" s="8">
        <v>44769.320833333331</v>
      </c>
      <c r="D113" s="8">
        <v>44772.580555555556</v>
      </c>
      <c r="E113" s="8"/>
      <c r="F113" s="8"/>
      <c r="G113" s="8"/>
      <c r="H113" s="9">
        <v>1976.78</v>
      </c>
      <c r="I113" s="15" t="str">
        <f>IF(G113&lt;&gt;"",H113-statisztika!$B$9,"")</f>
        <v/>
      </c>
    </row>
    <row r="114" spans="1:9" x14ac:dyDescent="0.25">
      <c r="A114" s="6">
        <v>6</v>
      </c>
      <c r="B114" s="7" t="s">
        <v>65</v>
      </c>
      <c r="C114" s="8">
        <v>44769.351388888892</v>
      </c>
      <c r="D114" s="8">
        <v>44772.40902777778</v>
      </c>
      <c r="E114" s="8">
        <v>44775.839583333334</v>
      </c>
      <c r="F114" s="8"/>
      <c r="G114" s="8"/>
      <c r="H114" s="9">
        <v>3578.58</v>
      </c>
      <c r="I114" s="15" t="str">
        <f>IF(G114&lt;&gt;"",H114-statisztika!$B$9,"")</f>
        <v/>
      </c>
    </row>
    <row r="115" spans="1:9" x14ac:dyDescent="0.25">
      <c r="A115" s="6">
        <v>190</v>
      </c>
      <c r="B115" s="7" t="s">
        <v>71</v>
      </c>
      <c r="C115" s="8">
        <v>44769.394444444442</v>
      </c>
      <c r="D115" s="8"/>
      <c r="E115" s="8"/>
      <c r="F115" s="8"/>
      <c r="G115" s="8"/>
      <c r="H115" s="9">
        <v>1448.52</v>
      </c>
      <c r="I115" s="15" t="str">
        <f>IF(G115&lt;&gt;"",H115-statisztika!$B$9,"")</f>
        <v/>
      </c>
    </row>
    <row r="116" spans="1:9" x14ac:dyDescent="0.25">
      <c r="A116" s="6">
        <v>203</v>
      </c>
      <c r="B116" s="7" t="s">
        <v>73</v>
      </c>
      <c r="C116" s="8">
        <v>44769.407638888886</v>
      </c>
      <c r="D116" s="8"/>
      <c r="E116" s="8"/>
      <c r="F116" s="8"/>
      <c r="G116" s="8"/>
      <c r="H116" s="9">
        <v>1080.1099999999999</v>
      </c>
      <c r="I116" s="15" t="str">
        <f>IF(G116&lt;&gt;"",H116-statisztika!$B$9,"")</f>
        <v/>
      </c>
    </row>
    <row r="117" spans="1:9" x14ac:dyDescent="0.25">
      <c r="A117" s="6">
        <v>148</v>
      </c>
      <c r="B117" s="7" t="s">
        <v>81</v>
      </c>
      <c r="C117" s="8">
        <v>44769.45208333333</v>
      </c>
      <c r="D117" s="8"/>
      <c r="E117" s="8"/>
      <c r="F117" s="8"/>
      <c r="G117" s="8"/>
      <c r="H117" s="9">
        <v>1498.9</v>
      </c>
      <c r="I117" s="15" t="str">
        <f>IF(G117&lt;&gt;"",H117-statisztika!$B$9,"")</f>
        <v/>
      </c>
    </row>
    <row r="118" spans="1:9" x14ac:dyDescent="0.25">
      <c r="A118" s="6">
        <v>224</v>
      </c>
      <c r="B118" s="7" t="s">
        <v>84</v>
      </c>
      <c r="C118" s="8">
        <v>44769.458333333336</v>
      </c>
      <c r="D118" s="8">
        <v>44772.559027777781</v>
      </c>
      <c r="E118" s="8">
        <v>44776.616666666669</v>
      </c>
      <c r="F118" s="8">
        <v>44779.63958333333</v>
      </c>
      <c r="G118" s="8"/>
      <c r="H118" s="9">
        <v>3901.86</v>
      </c>
      <c r="I118" s="15" t="str">
        <f>IF(G118&lt;&gt;"",H118-statisztika!$B$9,"")</f>
        <v/>
      </c>
    </row>
    <row r="119" spans="1:9" x14ac:dyDescent="0.25">
      <c r="A119" s="6">
        <v>119</v>
      </c>
      <c r="B119" s="7" t="s">
        <v>86</v>
      </c>
      <c r="C119" s="8">
        <v>44769.463888888888</v>
      </c>
      <c r="D119" s="8">
        <v>44773.367361111108</v>
      </c>
      <c r="E119" s="8"/>
      <c r="F119" s="8"/>
      <c r="G119" s="8"/>
      <c r="H119" s="9">
        <v>2483.34</v>
      </c>
      <c r="I119" s="15" t="str">
        <f>IF(G119&lt;&gt;"",H119-statisztika!$B$9,"")</f>
        <v/>
      </c>
    </row>
    <row r="120" spans="1:9" x14ac:dyDescent="0.25">
      <c r="A120" s="6">
        <v>193</v>
      </c>
      <c r="B120" s="7" t="s">
        <v>88</v>
      </c>
      <c r="C120" s="8">
        <v>44769.468055555553</v>
      </c>
      <c r="D120" s="8">
        <v>44772.695833333331</v>
      </c>
      <c r="E120" s="8"/>
      <c r="F120" s="8"/>
      <c r="G120" s="8"/>
      <c r="H120" s="9">
        <v>2633.15</v>
      </c>
      <c r="I120" s="15" t="str">
        <f>IF(G120&lt;&gt;"",H120-statisztika!$B$9,"")</f>
        <v/>
      </c>
    </row>
    <row r="121" spans="1:9" x14ac:dyDescent="0.25">
      <c r="A121" s="6">
        <v>173</v>
      </c>
      <c r="B121" s="7" t="s">
        <v>90</v>
      </c>
      <c r="C121" s="8">
        <v>44769.486805555556</v>
      </c>
      <c r="D121" s="8"/>
      <c r="E121" s="8"/>
      <c r="F121" s="8"/>
      <c r="G121" s="8"/>
      <c r="H121" s="9">
        <v>1011.93</v>
      </c>
      <c r="I121" s="15" t="str">
        <f>IF(G121&lt;&gt;"",H121-statisztika!$B$9,"")</f>
        <v/>
      </c>
    </row>
    <row r="122" spans="1:9" x14ac:dyDescent="0.25">
      <c r="A122" s="6">
        <v>19</v>
      </c>
      <c r="B122" s="7" t="s">
        <v>93</v>
      </c>
      <c r="C122" s="8">
        <v>44769.527777777781</v>
      </c>
      <c r="D122" s="8">
        <v>44772.873611111114</v>
      </c>
      <c r="E122" s="8">
        <v>44777.007638888892</v>
      </c>
      <c r="F122" s="8">
        <v>44780.588194444441</v>
      </c>
      <c r="G122" s="8"/>
      <c r="H122" s="9">
        <v>4679.17</v>
      </c>
      <c r="I122" s="15" t="str">
        <f>IF(G122&lt;&gt;"",H122-statisztika!$B$9,"")</f>
        <v/>
      </c>
    </row>
    <row r="123" spans="1:9" x14ac:dyDescent="0.25">
      <c r="A123" s="6">
        <v>33</v>
      </c>
      <c r="B123" s="7" t="s">
        <v>95</v>
      </c>
      <c r="C123" s="8">
        <v>44769.540277777778</v>
      </c>
      <c r="D123" s="8"/>
      <c r="E123" s="8"/>
      <c r="F123" s="8"/>
      <c r="G123" s="8"/>
      <c r="H123" s="9">
        <v>1229.23</v>
      </c>
      <c r="I123" s="15" t="str">
        <f>IF(G123&lt;&gt;"",H123-statisztika!$B$9,"")</f>
        <v/>
      </c>
    </row>
    <row r="124" spans="1:9" x14ac:dyDescent="0.25">
      <c r="A124" s="6">
        <v>204</v>
      </c>
      <c r="B124" s="7" t="s">
        <v>96</v>
      </c>
      <c r="C124" s="8">
        <v>44769.542361111111</v>
      </c>
      <c r="D124" s="8"/>
      <c r="E124" s="8"/>
      <c r="F124" s="8"/>
      <c r="G124" s="8"/>
      <c r="H124" s="9">
        <v>1657.01</v>
      </c>
      <c r="I124" s="15" t="str">
        <f>IF(G124&lt;&gt;"",H124-statisztika!$B$9,"")</f>
        <v/>
      </c>
    </row>
    <row r="125" spans="1:9" x14ac:dyDescent="0.25">
      <c r="A125" s="6">
        <v>56</v>
      </c>
      <c r="B125" s="7" t="s">
        <v>97</v>
      </c>
      <c r="C125" s="8">
        <v>44769.54583333333</v>
      </c>
      <c r="D125" s="8">
        <v>44772.945833333331</v>
      </c>
      <c r="E125" s="8">
        <v>44777.538194444445</v>
      </c>
      <c r="F125" s="8">
        <v>44780.973611111112</v>
      </c>
      <c r="G125" s="8"/>
      <c r="H125" s="9">
        <v>4615.91</v>
      </c>
      <c r="I125" s="15" t="str">
        <f>IF(G125&lt;&gt;"",H125-statisztika!$B$9,"")</f>
        <v/>
      </c>
    </row>
    <row r="126" spans="1:9" x14ac:dyDescent="0.25">
      <c r="A126" s="6">
        <v>46</v>
      </c>
      <c r="B126" s="7" t="s">
        <v>98</v>
      </c>
      <c r="C126" s="8">
        <v>44769.549305555556</v>
      </c>
      <c r="D126" s="8">
        <v>44773.352777777778</v>
      </c>
      <c r="E126" s="8">
        <v>44777.399305555555</v>
      </c>
      <c r="F126" s="8">
        <v>44780.790277777778</v>
      </c>
      <c r="G126" s="8"/>
      <c r="H126" s="9">
        <v>4450.97</v>
      </c>
      <c r="I126" s="15" t="str">
        <f>IF(G126&lt;&gt;"",H126-statisztika!$B$9,"")</f>
        <v/>
      </c>
    </row>
    <row r="127" spans="1:9" x14ac:dyDescent="0.25">
      <c r="A127" s="6">
        <v>71</v>
      </c>
      <c r="B127" s="7" t="s">
        <v>100</v>
      </c>
      <c r="C127" s="8">
        <v>44769.556944444441</v>
      </c>
      <c r="D127" s="8">
        <v>44773.029166666667</v>
      </c>
      <c r="E127" s="8"/>
      <c r="F127" s="8"/>
      <c r="G127" s="8"/>
      <c r="H127" s="9">
        <v>1933.21</v>
      </c>
      <c r="I127" s="15" t="str">
        <f>IF(G127&lt;&gt;"",H127-statisztika!$B$9,"")</f>
        <v/>
      </c>
    </row>
    <row r="128" spans="1:9" x14ac:dyDescent="0.25">
      <c r="A128" s="6">
        <v>106</v>
      </c>
      <c r="B128" s="7" t="s">
        <v>102</v>
      </c>
      <c r="C128" s="8">
        <v>44769.574999999997</v>
      </c>
      <c r="D128" s="8">
        <v>44773.673611111109</v>
      </c>
      <c r="E128" s="8"/>
      <c r="F128" s="8"/>
      <c r="G128" s="8"/>
      <c r="H128" s="9">
        <v>1956.52</v>
      </c>
      <c r="I128" s="15" t="str">
        <f>IF(G128&lt;&gt;"",H128-statisztika!$B$9,"")</f>
        <v/>
      </c>
    </row>
    <row r="129" spans="1:9" x14ac:dyDescent="0.25">
      <c r="A129" s="6">
        <v>163</v>
      </c>
      <c r="B129" s="7" t="s">
        <v>103</v>
      </c>
      <c r="C129" s="8">
        <v>44769.594444444447</v>
      </c>
      <c r="D129" s="8">
        <v>44772.955555555556</v>
      </c>
      <c r="E129" s="8">
        <v>44776.969444444447</v>
      </c>
      <c r="F129" s="8"/>
      <c r="G129" s="8"/>
      <c r="H129" s="9">
        <v>3534.02</v>
      </c>
      <c r="I129" s="15" t="str">
        <f>IF(G129&lt;&gt;"",H129-statisztika!$B$9,"")</f>
        <v/>
      </c>
    </row>
    <row r="130" spans="1:9" x14ac:dyDescent="0.25">
      <c r="A130" s="6">
        <v>239</v>
      </c>
      <c r="B130" s="7" t="s">
        <v>104</v>
      </c>
      <c r="C130" s="8">
        <v>44769.598611111112</v>
      </c>
      <c r="D130" s="8"/>
      <c r="E130" s="8"/>
      <c r="F130" s="8"/>
      <c r="G130" s="8"/>
      <c r="H130" s="9">
        <v>1449.48</v>
      </c>
      <c r="I130" s="15" t="str">
        <f>IF(G130&lt;&gt;"",H130-statisztika!$B$9,"")</f>
        <v/>
      </c>
    </row>
    <row r="131" spans="1:9" x14ac:dyDescent="0.25">
      <c r="A131" s="6">
        <v>150</v>
      </c>
      <c r="B131" s="7" t="s">
        <v>106</v>
      </c>
      <c r="C131" s="8">
        <v>44769.629166666666</v>
      </c>
      <c r="D131" s="8"/>
      <c r="E131" s="8"/>
      <c r="F131" s="8"/>
      <c r="G131" s="8"/>
      <c r="H131" s="9">
        <v>1927.45</v>
      </c>
      <c r="I131" s="15" t="str">
        <f>IF(G131&lt;&gt;"",H131-statisztika!$B$9,"")</f>
        <v/>
      </c>
    </row>
    <row r="132" spans="1:9" x14ac:dyDescent="0.25">
      <c r="A132" s="6">
        <v>137</v>
      </c>
      <c r="B132" s="7" t="s">
        <v>107</v>
      </c>
      <c r="C132" s="8">
        <v>44769.634027777778</v>
      </c>
      <c r="D132" s="8">
        <v>44773.330555555556</v>
      </c>
      <c r="E132" s="8">
        <v>44777.019444444442</v>
      </c>
      <c r="F132" s="8">
        <v>44780.75277777778</v>
      </c>
      <c r="G132" s="8"/>
      <c r="H132" s="9">
        <v>4761.0600000000004</v>
      </c>
      <c r="I132" s="15" t="str">
        <f>IF(G132&lt;&gt;"",H132-statisztika!$B$9,"")</f>
        <v/>
      </c>
    </row>
    <row r="133" spans="1:9" x14ac:dyDescent="0.25">
      <c r="A133" s="6">
        <v>199</v>
      </c>
      <c r="B133" s="7" t="s">
        <v>109</v>
      </c>
      <c r="C133" s="8">
        <v>44769.642361111109</v>
      </c>
      <c r="D133" s="8">
        <v>44772.720833333333</v>
      </c>
      <c r="E133" s="8">
        <v>44776.777777777781</v>
      </c>
      <c r="F133" s="8">
        <v>44779.557638888888</v>
      </c>
      <c r="G133" s="8"/>
      <c r="H133" s="9">
        <v>4164.24</v>
      </c>
      <c r="I133" s="15" t="str">
        <f>IF(G133&lt;&gt;"",H133-statisztika!$B$9,"")</f>
        <v/>
      </c>
    </row>
    <row r="134" spans="1:9" x14ac:dyDescent="0.25">
      <c r="A134" s="6">
        <v>16</v>
      </c>
      <c r="B134" s="7" t="s">
        <v>173</v>
      </c>
      <c r="C134" s="8">
        <v>44769.65625</v>
      </c>
      <c r="D134" s="8">
        <v>44772.915277777778</v>
      </c>
      <c r="E134" s="8">
        <v>44776.90625</v>
      </c>
      <c r="F134" s="8">
        <v>44780.736805555556</v>
      </c>
      <c r="G134" s="8"/>
      <c r="H134" s="9">
        <v>4510.09</v>
      </c>
      <c r="I134" s="15" t="str">
        <f>IF(G134&lt;&gt;"",H134-statisztika!$B$9,"")</f>
        <v/>
      </c>
    </row>
    <row r="135" spans="1:9" x14ac:dyDescent="0.25">
      <c r="A135" s="6">
        <v>139</v>
      </c>
      <c r="B135" s="7" t="s">
        <v>110</v>
      </c>
      <c r="C135" s="8">
        <v>44769.657638888886</v>
      </c>
      <c r="D135" s="8"/>
      <c r="E135" s="8"/>
      <c r="F135" s="8"/>
      <c r="G135" s="8"/>
      <c r="H135" s="9">
        <v>1548.55</v>
      </c>
      <c r="I135" s="15" t="str">
        <f>IF(G135&lt;&gt;"",H135-statisztika!$B$9,"")</f>
        <v/>
      </c>
    </row>
    <row r="136" spans="1:9" x14ac:dyDescent="0.25">
      <c r="A136" s="6">
        <v>227</v>
      </c>
      <c r="B136" s="7" t="s">
        <v>111</v>
      </c>
      <c r="C136" s="8">
        <v>44769.664583333331</v>
      </c>
      <c r="D136" s="8"/>
      <c r="E136" s="8"/>
      <c r="F136" s="8"/>
      <c r="G136" s="8"/>
      <c r="H136" s="9">
        <v>1488.83</v>
      </c>
      <c r="I136" s="15" t="str">
        <f>IF(G136&lt;&gt;"",H136-statisztika!$B$9,"")</f>
        <v/>
      </c>
    </row>
    <row r="137" spans="1:9" x14ac:dyDescent="0.25">
      <c r="A137" s="6">
        <v>90</v>
      </c>
      <c r="B137" s="7" t="s">
        <v>113</v>
      </c>
      <c r="C137" s="8">
        <v>44769.6875</v>
      </c>
      <c r="D137" s="8"/>
      <c r="E137" s="8"/>
      <c r="F137" s="8"/>
      <c r="G137" s="8"/>
      <c r="H137" s="9">
        <v>1482.89</v>
      </c>
      <c r="I137" s="15" t="str">
        <f>IF(G137&lt;&gt;"",H137-statisztika!$B$9,"")</f>
        <v/>
      </c>
    </row>
    <row r="138" spans="1:9" x14ac:dyDescent="0.25">
      <c r="A138" s="6">
        <v>89</v>
      </c>
      <c r="B138" s="7" t="s">
        <v>114</v>
      </c>
      <c r="C138" s="8">
        <v>44769.693749999999</v>
      </c>
      <c r="D138" s="8">
        <v>44772.902777777781</v>
      </c>
      <c r="E138" s="8"/>
      <c r="F138" s="8"/>
      <c r="G138" s="8"/>
      <c r="H138" s="9">
        <v>3058.67</v>
      </c>
      <c r="I138" s="15" t="str">
        <f>IF(G138&lt;&gt;"",H138-statisztika!$B$9,"")</f>
        <v/>
      </c>
    </row>
    <row r="139" spans="1:9" x14ac:dyDescent="0.25">
      <c r="A139" s="6">
        <v>207</v>
      </c>
      <c r="B139" s="7" t="s">
        <v>115</v>
      </c>
      <c r="C139" s="8">
        <v>44769.697222222225</v>
      </c>
      <c r="D139" s="8">
        <v>44773.054861111108</v>
      </c>
      <c r="E139" s="8"/>
      <c r="F139" s="8"/>
      <c r="G139" s="8"/>
      <c r="H139" s="9">
        <v>2531.1799999999998</v>
      </c>
      <c r="I139" s="15" t="str">
        <f>IF(G139&lt;&gt;"",H139-statisztika!$B$9,"")</f>
        <v/>
      </c>
    </row>
    <row r="140" spans="1:9" x14ac:dyDescent="0.25">
      <c r="A140" s="6">
        <v>25</v>
      </c>
      <c r="B140" s="7" t="s">
        <v>116</v>
      </c>
      <c r="C140" s="8">
        <v>44769.70208333333</v>
      </c>
      <c r="D140" s="8">
        <v>44772.99722222222</v>
      </c>
      <c r="E140" s="8">
        <v>44777.381249999999</v>
      </c>
      <c r="F140" s="8">
        <v>44780.645138888889</v>
      </c>
      <c r="G140" s="8"/>
      <c r="H140" s="9">
        <v>4429.21</v>
      </c>
      <c r="I140" s="15" t="str">
        <f>IF(G140&lt;&gt;"",H140-statisztika!$B$9,"")</f>
        <v/>
      </c>
    </row>
    <row r="141" spans="1:9" x14ac:dyDescent="0.25">
      <c r="A141" s="6">
        <v>57</v>
      </c>
      <c r="B141" s="7" t="s">
        <v>117</v>
      </c>
      <c r="C141" s="8">
        <v>44769.704861111109</v>
      </c>
      <c r="D141" s="8">
        <v>44773.385416666664</v>
      </c>
      <c r="E141" s="8"/>
      <c r="F141" s="8"/>
      <c r="G141" s="8"/>
      <c r="H141" s="9">
        <v>1964.59</v>
      </c>
      <c r="I141" s="15" t="str">
        <f>IF(G141&lt;&gt;"",H141-statisztika!$B$9,"")</f>
        <v/>
      </c>
    </row>
    <row r="142" spans="1:9" x14ac:dyDescent="0.25">
      <c r="A142" s="6">
        <v>83</v>
      </c>
      <c r="B142" s="7" t="s">
        <v>118</v>
      </c>
      <c r="C142" s="8">
        <v>44769.711111111108</v>
      </c>
      <c r="D142" s="8"/>
      <c r="E142" s="8"/>
      <c r="F142" s="8"/>
      <c r="G142" s="8"/>
      <c r="H142" s="9">
        <v>1812.24</v>
      </c>
      <c r="I142" s="15" t="str">
        <f>IF(G142&lt;&gt;"",H142-statisztika!$B$9,"")</f>
        <v/>
      </c>
    </row>
    <row r="143" spans="1:9" x14ac:dyDescent="0.25">
      <c r="A143" s="6">
        <v>228</v>
      </c>
      <c r="B143" s="7" t="s">
        <v>192</v>
      </c>
      <c r="C143" s="8">
        <v>44769.713888888888</v>
      </c>
      <c r="D143" s="8">
        <v>44772.877083333333</v>
      </c>
      <c r="E143" s="8">
        <v>44776.824305555558</v>
      </c>
      <c r="F143" s="8"/>
      <c r="G143" s="8"/>
      <c r="H143" s="9">
        <v>3433.41</v>
      </c>
      <c r="I143" s="15" t="str">
        <f>IF(G143&lt;&gt;"",H143-statisztika!$B$9,"")</f>
        <v/>
      </c>
    </row>
    <row r="144" spans="1:9" x14ac:dyDescent="0.25">
      <c r="A144" s="6">
        <v>38</v>
      </c>
      <c r="B144" s="7" t="s">
        <v>119</v>
      </c>
      <c r="C144" s="8">
        <v>44769.729861111111</v>
      </c>
      <c r="D144" s="8">
        <v>44772.914583333331</v>
      </c>
      <c r="E144" s="8"/>
      <c r="F144" s="8"/>
      <c r="G144" s="8"/>
      <c r="H144" s="9">
        <v>2360.14</v>
      </c>
      <c r="I144" s="15" t="str">
        <f>IF(G144&lt;&gt;"",H144-statisztika!$B$9,"")</f>
        <v/>
      </c>
    </row>
    <row r="145" spans="1:9" x14ac:dyDescent="0.25">
      <c r="A145" s="6">
        <v>91</v>
      </c>
      <c r="B145" s="7" t="s">
        <v>121</v>
      </c>
      <c r="C145" s="8">
        <v>44769.75</v>
      </c>
      <c r="D145" s="8">
        <v>44773.38958333333</v>
      </c>
      <c r="E145" s="8"/>
      <c r="F145" s="8"/>
      <c r="G145" s="8"/>
      <c r="H145" s="9">
        <v>2581.9499999999998</v>
      </c>
      <c r="I145" s="15" t="str">
        <f>IF(G145&lt;&gt;"",H145-statisztika!$B$9,"")</f>
        <v/>
      </c>
    </row>
    <row r="146" spans="1:9" x14ac:dyDescent="0.25">
      <c r="A146" s="6">
        <v>28</v>
      </c>
      <c r="B146" s="7" t="s">
        <v>122</v>
      </c>
      <c r="C146" s="8">
        <v>44769.767361111109</v>
      </c>
      <c r="D146" s="8">
        <v>44773.318055555559</v>
      </c>
      <c r="E146" s="8">
        <v>44777.820833333331</v>
      </c>
      <c r="F146" s="8"/>
      <c r="G146" s="8"/>
      <c r="H146" s="9">
        <v>4519.0200000000004</v>
      </c>
      <c r="I146" s="15" t="str">
        <f>IF(G146&lt;&gt;"",H146-statisztika!$B$9,"")</f>
        <v/>
      </c>
    </row>
    <row r="147" spans="1:9" x14ac:dyDescent="0.25">
      <c r="A147" s="6">
        <v>32</v>
      </c>
      <c r="B147" s="7" t="s">
        <v>123</v>
      </c>
      <c r="C147" s="8">
        <v>44769.770833333336</v>
      </c>
      <c r="D147" s="8">
        <v>44773.551388888889</v>
      </c>
      <c r="E147" s="8">
        <v>44778.040972222225</v>
      </c>
      <c r="F147" s="8"/>
      <c r="G147" s="8"/>
      <c r="H147" s="9">
        <v>4620.66</v>
      </c>
      <c r="I147" s="15" t="str">
        <f>IF(G147&lt;&gt;"",H147-statisztika!$B$9,"")</f>
        <v/>
      </c>
    </row>
    <row r="148" spans="1:9" x14ac:dyDescent="0.25">
      <c r="A148" s="6">
        <v>108</v>
      </c>
      <c r="B148" s="7" t="s">
        <v>125</v>
      </c>
      <c r="C148" s="8">
        <v>44769.783333333333</v>
      </c>
      <c r="D148" s="8">
        <v>44773.401388888888</v>
      </c>
      <c r="E148" s="8"/>
      <c r="F148" s="8"/>
      <c r="G148" s="8"/>
      <c r="H148" s="9">
        <v>2538.11</v>
      </c>
      <c r="I148" s="15" t="str">
        <f>IF(G148&lt;&gt;"",H148-statisztika!$B$9,"")</f>
        <v/>
      </c>
    </row>
    <row r="149" spans="1:9" x14ac:dyDescent="0.25">
      <c r="A149" s="6">
        <v>92</v>
      </c>
      <c r="B149" s="7" t="s">
        <v>128</v>
      </c>
      <c r="C149" s="8">
        <v>44769.788194444445</v>
      </c>
      <c r="D149" s="8">
        <v>44773.523611111108</v>
      </c>
      <c r="E149" s="8">
        <v>44777.80972222222</v>
      </c>
      <c r="F149" s="8"/>
      <c r="G149" s="8"/>
      <c r="H149" s="9">
        <v>3022.21</v>
      </c>
      <c r="I149" s="15" t="str">
        <f>IF(G149&lt;&gt;"",H149-statisztika!$B$9,"")</f>
        <v/>
      </c>
    </row>
    <row r="150" spans="1:9" x14ac:dyDescent="0.25">
      <c r="A150" s="6">
        <v>153</v>
      </c>
      <c r="B150" s="7" t="s">
        <v>129</v>
      </c>
      <c r="C150" s="8">
        <v>44769.814583333333</v>
      </c>
      <c r="D150" s="8">
        <v>44773.397222222222</v>
      </c>
      <c r="E150" s="8">
        <v>44777.810416666667</v>
      </c>
      <c r="F150" s="8">
        <v>44781.025000000001</v>
      </c>
      <c r="G150" s="8"/>
      <c r="H150" s="9">
        <v>3938.63</v>
      </c>
      <c r="I150" s="15" t="str">
        <f>IF(G150&lt;&gt;"",H150-statisztika!$B$9,"")</f>
        <v/>
      </c>
    </row>
    <row r="151" spans="1:9" x14ac:dyDescent="0.25">
      <c r="A151" s="6">
        <v>187</v>
      </c>
      <c r="B151" s="7" t="s">
        <v>188</v>
      </c>
      <c r="C151" s="8">
        <v>44769.820138888892</v>
      </c>
      <c r="D151" s="8">
        <v>44773.714583333334</v>
      </c>
      <c r="E151" s="8"/>
      <c r="F151" s="8"/>
      <c r="G151" s="8"/>
      <c r="H151" s="9">
        <v>2827.9</v>
      </c>
      <c r="I151" s="15" t="str">
        <f>IF(G151&lt;&gt;"",H151-statisztika!$B$9,"")</f>
        <v/>
      </c>
    </row>
    <row r="152" spans="1:9" x14ac:dyDescent="0.25">
      <c r="A152" s="6">
        <v>72</v>
      </c>
      <c r="B152" s="7" t="s">
        <v>130</v>
      </c>
      <c r="C152" s="8">
        <v>44769.824999999997</v>
      </c>
      <c r="D152" s="8">
        <v>44773.693055555559</v>
      </c>
      <c r="E152" s="8">
        <v>44778.035416666666</v>
      </c>
      <c r="F152" s="8"/>
      <c r="G152" s="8"/>
      <c r="H152" s="9">
        <v>4560.82</v>
      </c>
      <c r="I152" s="15" t="str">
        <f>IF(G152&lt;&gt;"",H152-statisztika!$B$9,"")</f>
        <v/>
      </c>
    </row>
    <row r="153" spans="1:9" x14ac:dyDescent="0.25">
      <c r="A153" s="6">
        <v>220</v>
      </c>
      <c r="B153" s="7" t="s">
        <v>131</v>
      </c>
      <c r="C153" s="8">
        <v>44769.829861111109</v>
      </c>
      <c r="D153" s="8">
        <v>44773.552777777775</v>
      </c>
      <c r="E153" s="8"/>
      <c r="F153" s="8"/>
      <c r="G153" s="8"/>
      <c r="H153" s="9">
        <v>2957.22</v>
      </c>
      <c r="I153" s="15" t="str">
        <f>IF(G153&lt;&gt;"",H153-statisztika!$B$9,"")</f>
        <v/>
      </c>
    </row>
    <row r="154" spans="1:9" x14ac:dyDescent="0.25">
      <c r="A154" s="6">
        <v>128</v>
      </c>
      <c r="B154" s="7" t="s">
        <v>132</v>
      </c>
      <c r="C154" s="8">
        <v>44769.831944444442</v>
      </c>
      <c r="D154" s="8"/>
      <c r="E154" s="8"/>
      <c r="F154" s="8"/>
      <c r="G154" s="8"/>
      <c r="H154" s="9">
        <v>1340.57</v>
      </c>
      <c r="I154" s="15" t="str">
        <f>IF(G154&lt;&gt;"",H154-statisztika!$B$9,"")</f>
        <v/>
      </c>
    </row>
    <row r="155" spans="1:9" x14ac:dyDescent="0.25">
      <c r="A155" s="6">
        <v>39</v>
      </c>
      <c r="B155" s="7" t="s">
        <v>133</v>
      </c>
      <c r="C155" s="8">
        <v>44769.836805555555</v>
      </c>
      <c r="D155" s="8">
        <v>44773.53402777778</v>
      </c>
      <c r="E155" s="8"/>
      <c r="F155" s="8"/>
      <c r="G155" s="8"/>
      <c r="H155" s="9">
        <v>2809.21</v>
      </c>
      <c r="I155" s="15" t="str">
        <f>IF(G155&lt;&gt;"",H155-statisztika!$B$9,"")</f>
        <v/>
      </c>
    </row>
    <row r="156" spans="1:9" x14ac:dyDescent="0.25">
      <c r="A156" s="6">
        <v>93</v>
      </c>
      <c r="B156" s="7" t="s">
        <v>134</v>
      </c>
      <c r="C156" s="8">
        <v>44769.845833333333</v>
      </c>
      <c r="D156" s="8"/>
      <c r="E156" s="8"/>
      <c r="F156" s="8"/>
      <c r="G156" s="8"/>
      <c r="H156" s="9">
        <v>1812.86</v>
      </c>
      <c r="I156" s="15" t="str">
        <f>IF(G156&lt;&gt;"",H156-statisztika!$B$9,"")</f>
        <v/>
      </c>
    </row>
    <row r="157" spans="1:9" x14ac:dyDescent="0.25">
      <c r="A157" s="6">
        <v>60</v>
      </c>
      <c r="B157" s="7" t="s">
        <v>135</v>
      </c>
      <c r="C157" s="8">
        <v>44769.847916666666</v>
      </c>
      <c r="D157" s="8">
        <v>44773.368750000001</v>
      </c>
      <c r="E157" s="8">
        <v>44777.729166666664</v>
      </c>
      <c r="F157" s="8">
        <v>44781.025694444441</v>
      </c>
      <c r="G157" s="8"/>
      <c r="H157" s="9">
        <v>4896.4399999999996</v>
      </c>
      <c r="I157" s="15" t="str">
        <f>IF(G157&lt;&gt;"",H157-statisztika!$B$9,"")</f>
        <v/>
      </c>
    </row>
    <row r="158" spans="1:9" x14ac:dyDescent="0.25">
      <c r="A158" s="6">
        <v>136</v>
      </c>
      <c r="B158" s="7" t="s">
        <v>185</v>
      </c>
      <c r="C158" s="8">
        <v>44769.861111111109</v>
      </c>
      <c r="D158" s="8"/>
      <c r="E158" s="8"/>
      <c r="F158" s="8"/>
      <c r="G158" s="8"/>
      <c r="H158" s="9">
        <v>1132.22</v>
      </c>
      <c r="I158" s="15" t="str">
        <f>IF(G158&lt;&gt;"",H158-statisztika!$B$9,"")</f>
        <v/>
      </c>
    </row>
    <row r="159" spans="1:9" x14ac:dyDescent="0.25">
      <c r="A159" s="6">
        <v>242</v>
      </c>
      <c r="B159" s="7" t="s">
        <v>136</v>
      </c>
      <c r="C159" s="8">
        <v>44769.904166666667</v>
      </c>
      <c r="D159" s="8">
        <v>44773.659722222219</v>
      </c>
      <c r="E159" s="8"/>
      <c r="F159" s="8"/>
      <c r="G159" s="8"/>
      <c r="H159" s="9">
        <v>4514.9399999999996</v>
      </c>
      <c r="I159" s="15" t="str">
        <f>IF(G159&lt;&gt;"",H159-statisztika!$B$9,"")</f>
        <v/>
      </c>
    </row>
    <row r="160" spans="1:9" x14ac:dyDescent="0.25">
      <c r="A160" s="6">
        <v>145</v>
      </c>
      <c r="B160" s="7" t="s">
        <v>186</v>
      </c>
      <c r="C160" s="8">
        <v>44769.909722222219</v>
      </c>
      <c r="D160" s="8">
        <v>44773.011805555558</v>
      </c>
      <c r="E160" s="8"/>
      <c r="F160" s="8"/>
      <c r="G160" s="8"/>
      <c r="H160" s="9">
        <v>2723.16</v>
      </c>
      <c r="I160" s="15" t="str">
        <f>IF(G160&lt;&gt;"",H160-statisztika!$B$9,"")</f>
        <v/>
      </c>
    </row>
    <row r="161" spans="1:9" x14ac:dyDescent="0.25">
      <c r="A161" s="6">
        <v>52</v>
      </c>
      <c r="B161" s="7" t="s">
        <v>137</v>
      </c>
      <c r="C161" s="8">
        <v>44769.917361111111</v>
      </c>
      <c r="D161" s="8">
        <v>44773.680555555555</v>
      </c>
      <c r="E161" s="8">
        <v>44778.02847222222</v>
      </c>
      <c r="F161" s="8"/>
      <c r="G161" s="8"/>
      <c r="H161" s="9">
        <v>4422.03</v>
      </c>
      <c r="I161" s="15" t="str">
        <f>IF(G161&lt;&gt;"",H161-statisztika!$B$9,"")</f>
        <v/>
      </c>
    </row>
    <row r="162" spans="1:9" x14ac:dyDescent="0.25">
      <c r="A162" s="6">
        <v>31</v>
      </c>
      <c r="B162" s="7" t="s">
        <v>138</v>
      </c>
      <c r="C162" s="8">
        <v>44769.918749999997</v>
      </c>
      <c r="D162" s="8">
        <v>44773.477777777778</v>
      </c>
      <c r="E162" s="8"/>
      <c r="F162" s="8"/>
      <c r="G162" s="8"/>
      <c r="H162" s="9">
        <v>3264.15</v>
      </c>
      <c r="I162" s="15" t="str">
        <f>IF(G162&lt;&gt;"",H162-statisztika!$B$9,"")</f>
        <v/>
      </c>
    </row>
    <row r="163" spans="1:9" x14ac:dyDescent="0.25">
      <c r="A163" s="6">
        <v>134</v>
      </c>
      <c r="B163" s="7" t="s">
        <v>140</v>
      </c>
      <c r="C163" s="8">
        <v>44769.92083333333</v>
      </c>
      <c r="D163" s="8"/>
      <c r="E163" s="8"/>
      <c r="F163" s="8"/>
      <c r="G163" s="8"/>
      <c r="H163" s="9">
        <v>1950.29</v>
      </c>
      <c r="I163" s="15" t="str">
        <f>IF(G163&lt;&gt;"",H163-statisztika!$B$9,"")</f>
        <v/>
      </c>
    </row>
    <row r="164" spans="1:9" x14ac:dyDescent="0.25">
      <c r="A164" s="6">
        <v>64</v>
      </c>
      <c r="B164" s="7" t="s">
        <v>141</v>
      </c>
      <c r="C164" s="8">
        <v>44769.926388888889</v>
      </c>
      <c r="D164" s="8">
        <v>44773.711111111108</v>
      </c>
      <c r="E164" s="8"/>
      <c r="F164" s="8"/>
      <c r="G164" s="8"/>
      <c r="H164" s="9">
        <v>2561.69</v>
      </c>
      <c r="I164" s="15" t="str">
        <f>IF(G164&lt;&gt;"",H164-statisztika!$B$9,"")</f>
        <v/>
      </c>
    </row>
    <row r="165" spans="1:9" x14ac:dyDescent="0.25">
      <c r="A165" s="6">
        <v>123</v>
      </c>
      <c r="B165" s="7" t="s">
        <v>142</v>
      </c>
      <c r="C165" s="8">
        <v>44769.957638888889</v>
      </c>
      <c r="D165" s="8">
        <v>44773.545138888891</v>
      </c>
      <c r="E165" s="8">
        <v>44778.036111111112</v>
      </c>
      <c r="F165" s="8"/>
      <c r="G165" s="8"/>
      <c r="H165" s="9">
        <v>5031.2299999999996</v>
      </c>
      <c r="I165" s="15" t="str">
        <f>IF(G165&lt;&gt;"",H165-statisztika!$B$9,"")</f>
        <v/>
      </c>
    </row>
    <row r="166" spans="1:9" x14ac:dyDescent="0.25">
      <c r="A166" s="6">
        <v>248</v>
      </c>
      <c r="B166" s="7" t="s">
        <v>143</v>
      </c>
      <c r="C166" s="8">
        <v>44769.98541666667</v>
      </c>
      <c r="D166" s="8">
        <v>44773.689583333333</v>
      </c>
      <c r="E166" s="8">
        <v>44777.975694444445</v>
      </c>
      <c r="F166" s="8"/>
      <c r="G166" s="8"/>
      <c r="H166" s="9">
        <v>3264.7</v>
      </c>
      <c r="I166" s="15" t="str">
        <f>IF(G166&lt;&gt;"",H166-statisztika!$B$9,"")</f>
        <v/>
      </c>
    </row>
    <row r="167" spans="1:9" x14ac:dyDescent="0.25">
      <c r="A167" s="6">
        <v>118</v>
      </c>
      <c r="B167" s="7" t="s">
        <v>182</v>
      </c>
      <c r="C167" s="8">
        <v>44770.001388888886</v>
      </c>
      <c r="D167" s="8">
        <v>44773.729861111111</v>
      </c>
      <c r="E167" s="8"/>
      <c r="F167" s="8"/>
      <c r="G167" s="8"/>
      <c r="H167" s="9">
        <v>3272.48</v>
      </c>
      <c r="I167" s="15" t="str">
        <f>IF(G167&lt;&gt;"",H167-statisztika!$B$9,"")</f>
        <v/>
      </c>
    </row>
    <row r="168" spans="1:9" x14ac:dyDescent="0.25">
      <c r="A168" s="6">
        <v>208</v>
      </c>
      <c r="B168" s="7" t="s">
        <v>144</v>
      </c>
      <c r="C168" s="8">
        <v>44770.001388888886</v>
      </c>
      <c r="D168" s="8">
        <v>44773.513888888891</v>
      </c>
      <c r="E168" s="8">
        <v>44777.945833333331</v>
      </c>
      <c r="F168" s="8"/>
      <c r="G168" s="8"/>
      <c r="H168" s="9">
        <v>4459.5600000000004</v>
      </c>
      <c r="I168" s="15" t="str">
        <f>IF(G168&lt;&gt;"",H168-statisztika!$B$9,"")</f>
        <v/>
      </c>
    </row>
    <row r="169" spans="1:9" x14ac:dyDescent="0.25">
      <c r="A169" s="6">
        <v>9</v>
      </c>
      <c r="B169" s="7" t="s">
        <v>145</v>
      </c>
      <c r="C169" s="8">
        <v>44770.003472222219</v>
      </c>
      <c r="D169" s="8"/>
      <c r="E169" s="8"/>
      <c r="F169" s="8"/>
      <c r="G169" s="8"/>
      <c r="H169" s="9">
        <v>1510.95</v>
      </c>
      <c r="I169" s="15" t="str">
        <f>IF(G169&lt;&gt;"",H169-statisztika!$B$9,"")</f>
        <v/>
      </c>
    </row>
    <row r="170" spans="1:9" x14ac:dyDescent="0.25">
      <c r="A170" s="6">
        <v>180</v>
      </c>
      <c r="B170" s="7" t="s">
        <v>187</v>
      </c>
      <c r="C170" s="8">
        <v>44770.005555555559</v>
      </c>
      <c r="D170" s="8"/>
      <c r="E170" s="8"/>
      <c r="F170" s="8"/>
      <c r="G170" s="8"/>
      <c r="H170" s="9">
        <v>1753.14</v>
      </c>
      <c r="I170" s="15" t="str">
        <f>IF(G170&lt;&gt;"",H170-statisztika!$B$9,"")</f>
        <v/>
      </c>
    </row>
    <row r="171" spans="1:9" x14ac:dyDescent="0.25">
      <c r="A171" s="6">
        <v>179</v>
      </c>
      <c r="B171" s="7" t="s">
        <v>146</v>
      </c>
      <c r="C171" s="8">
        <v>44770.037499999999</v>
      </c>
      <c r="D171" s="8"/>
      <c r="E171" s="8"/>
      <c r="F171" s="8"/>
      <c r="G171" s="8"/>
      <c r="H171" s="9">
        <v>4787.25</v>
      </c>
      <c r="I171" s="15" t="str">
        <f>IF(G171&lt;&gt;"",H171-statisztika!$B$9,"")</f>
        <v/>
      </c>
    </row>
    <row r="172" spans="1:9" x14ac:dyDescent="0.25">
      <c r="A172" s="6">
        <v>126</v>
      </c>
      <c r="B172" s="7" t="s">
        <v>147</v>
      </c>
      <c r="C172" s="8">
        <v>44770.038194444445</v>
      </c>
      <c r="D172" s="8"/>
      <c r="E172" s="8"/>
      <c r="F172" s="8"/>
      <c r="G172" s="8"/>
      <c r="H172" s="9">
        <v>1742.47</v>
      </c>
      <c r="I172" s="15" t="str">
        <f>IF(G172&lt;&gt;"",H172-statisztika!$B$9,"")</f>
        <v/>
      </c>
    </row>
    <row r="173" spans="1:9" x14ac:dyDescent="0.25">
      <c r="A173" s="6">
        <v>87</v>
      </c>
      <c r="B173" s="7" t="s">
        <v>148</v>
      </c>
      <c r="C173" s="8">
        <v>44770.048611111109</v>
      </c>
      <c r="D173" s="8"/>
      <c r="E173" s="8"/>
      <c r="F173" s="8"/>
      <c r="G173" s="8"/>
      <c r="H173" s="9">
        <v>1505.83</v>
      </c>
      <c r="I173" s="15" t="str">
        <f>IF(G173&lt;&gt;"",H173-statisztika!$B$9,"")</f>
        <v/>
      </c>
    </row>
    <row r="174" spans="1:9" x14ac:dyDescent="0.25">
      <c r="A174" s="6">
        <v>47</v>
      </c>
      <c r="B174" s="7" t="s">
        <v>149</v>
      </c>
      <c r="C174" s="8">
        <v>44770.102083333331</v>
      </c>
      <c r="D174" s="8"/>
      <c r="E174" s="8"/>
      <c r="F174" s="8"/>
      <c r="G174" s="8"/>
      <c r="H174" s="9">
        <v>4877.28</v>
      </c>
      <c r="I174" s="15" t="str">
        <f>IF(G174&lt;&gt;"",H174-statisztika!$B$9,"")</f>
        <v/>
      </c>
    </row>
    <row r="175" spans="1:9" x14ac:dyDescent="0.25">
      <c r="A175" s="6">
        <v>104</v>
      </c>
      <c r="B175" s="7" t="s">
        <v>150</v>
      </c>
      <c r="C175" s="8">
        <v>44770.20208333333</v>
      </c>
      <c r="D175" s="8"/>
      <c r="E175" s="8"/>
      <c r="F175" s="8"/>
      <c r="G175" s="8"/>
      <c r="H175" s="9">
        <v>1146.22</v>
      </c>
      <c r="I175" s="15" t="str">
        <f>IF(G175&lt;&gt;"",H175-statisztika!$B$9,"")</f>
        <v/>
      </c>
    </row>
    <row r="176" spans="1:9" x14ac:dyDescent="0.25">
      <c r="A176" s="6">
        <v>229</v>
      </c>
      <c r="B176" s="7" t="s">
        <v>151</v>
      </c>
      <c r="C176" s="8">
        <v>44770.228472222225</v>
      </c>
      <c r="D176" s="8"/>
      <c r="E176" s="8"/>
      <c r="F176" s="8"/>
      <c r="G176" s="8"/>
      <c r="H176" s="9">
        <v>4273.28</v>
      </c>
      <c r="I176" s="15" t="str">
        <f>IF(G176&lt;&gt;"",H176-statisztika!$B$9,"")</f>
        <v/>
      </c>
    </row>
    <row r="177" spans="1:9" x14ac:dyDescent="0.25">
      <c r="A177" s="6">
        <v>167</v>
      </c>
      <c r="B177" s="7" t="s">
        <v>152</v>
      </c>
      <c r="C177" s="8">
        <v>44770.229166666664</v>
      </c>
      <c r="D177" s="8"/>
      <c r="E177" s="8"/>
      <c r="F177" s="8"/>
      <c r="G177" s="8"/>
      <c r="H177" s="9">
        <v>1149.03</v>
      </c>
      <c r="I177" s="15" t="str">
        <f>IF(G177&lt;&gt;"",H177-statisztika!$B$9,"")</f>
        <v/>
      </c>
    </row>
    <row r="178" spans="1:9" x14ac:dyDescent="0.25">
      <c r="A178" s="6">
        <v>66</v>
      </c>
      <c r="B178" s="7" t="s">
        <v>153</v>
      </c>
      <c r="C178" s="8">
        <v>44770.304861111108</v>
      </c>
      <c r="D178" s="8"/>
      <c r="E178" s="8"/>
      <c r="F178" s="8"/>
      <c r="G178" s="8"/>
      <c r="H178" s="9">
        <v>1879.36</v>
      </c>
      <c r="I178" s="15" t="str">
        <f>IF(G178&lt;&gt;"",H178-statisztika!$B$9,"")</f>
        <v/>
      </c>
    </row>
    <row r="179" spans="1:9" x14ac:dyDescent="0.25">
      <c r="A179" s="6">
        <v>69</v>
      </c>
      <c r="B179" s="7" t="s">
        <v>154</v>
      </c>
      <c r="C179" s="8">
        <v>44770.311111111114</v>
      </c>
      <c r="D179" s="8"/>
      <c r="E179" s="8"/>
      <c r="F179" s="8"/>
      <c r="G179" s="8"/>
      <c r="H179" s="9">
        <v>1159.76</v>
      </c>
      <c r="I179" s="15" t="str">
        <f>IF(G179&lt;&gt;"",H179-statisztika!$B$9,"")</f>
        <v/>
      </c>
    </row>
    <row r="180" spans="1:9" x14ac:dyDescent="0.25">
      <c r="A180" s="6">
        <v>147</v>
      </c>
      <c r="B180" s="7" t="s">
        <v>155</v>
      </c>
      <c r="C180" s="8">
        <v>44770.323611111111</v>
      </c>
      <c r="D180" s="8">
        <v>44773.613888888889</v>
      </c>
      <c r="E180" s="8">
        <v>44777.90902777778</v>
      </c>
      <c r="F180" s="8"/>
      <c r="G180" s="8"/>
      <c r="H180" s="9">
        <v>3362.15</v>
      </c>
      <c r="I180" s="15" t="str">
        <f>IF(G180&lt;&gt;"",H180-statisztika!$B$9,"")</f>
        <v/>
      </c>
    </row>
    <row r="181" spans="1:9" x14ac:dyDescent="0.25">
      <c r="A181" s="6">
        <v>212</v>
      </c>
      <c r="B181" s="7" t="s">
        <v>156</v>
      </c>
      <c r="C181" s="8">
        <v>44770.361111111109</v>
      </c>
      <c r="D181" s="8"/>
      <c r="E181" s="8"/>
      <c r="F181" s="8"/>
      <c r="G181" s="8"/>
      <c r="H181" s="9">
        <v>1267.05</v>
      </c>
      <c r="I181" s="15" t="str">
        <f>IF(G181&lt;&gt;"",H181-statisztika!$B$9,"")</f>
        <v/>
      </c>
    </row>
    <row r="182" spans="1:9" x14ac:dyDescent="0.25">
      <c r="A182" s="6">
        <v>51</v>
      </c>
      <c r="B182" s="7" t="s">
        <v>157</v>
      </c>
      <c r="C182" s="8">
        <v>44770.37777777778</v>
      </c>
      <c r="D182" s="8"/>
      <c r="E182" s="8"/>
      <c r="F182" s="8"/>
      <c r="G182" s="8"/>
      <c r="H182" s="9">
        <v>3152.19</v>
      </c>
      <c r="I182" s="15" t="str">
        <f>IF(G182&lt;&gt;"",H182-statisztika!$B$9,"")</f>
        <v/>
      </c>
    </row>
    <row r="183" spans="1:9" x14ac:dyDescent="0.25">
      <c r="A183" s="6">
        <v>194</v>
      </c>
      <c r="B183" s="7" t="s">
        <v>158</v>
      </c>
      <c r="C183" s="8">
        <v>44770.382638888892</v>
      </c>
      <c r="D183" s="8"/>
      <c r="E183" s="8"/>
      <c r="F183" s="8"/>
      <c r="G183" s="8"/>
      <c r="H183" s="9">
        <v>4685.4799999999996</v>
      </c>
      <c r="I183" s="15" t="str">
        <f>IF(G183&lt;&gt;"",H183-statisztika!$B$9,"")</f>
        <v/>
      </c>
    </row>
    <row r="184" spans="1:9" x14ac:dyDescent="0.25">
      <c r="A184" s="6">
        <v>40</v>
      </c>
      <c r="B184" s="7" t="s">
        <v>159</v>
      </c>
      <c r="C184" s="8">
        <v>44770.398611111108</v>
      </c>
      <c r="D184" s="8"/>
      <c r="E184" s="8"/>
      <c r="F184" s="8"/>
      <c r="G184" s="8"/>
      <c r="H184" s="9">
        <v>1984.19</v>
      </c>
      <c r="I184" s="15" t="str">
        <f>IF(G184&lt;&gt;"",H184-statisztika!$B$9,"")</f>
        <v/>
      </c>
    </row>
    <row r="185" spans="1:9" x14ac:dyDescent="0.25">
      <c r="A185" s="6">
        <v>178</v>
      </c>
      <c r="B185" s="7" t="s">
        <v>160</v>
      </c>
      <c r="C185" s="8">
        <v>44770.409722222219</v>
      </c>
      <c r="D185" s="8">
        <v>44773.40625</v>
      </c>
      <c r="E185" s="8"/>
      <c r="F185" s="8"/>
      <c r="G185" s="8"/>
      <c r="H185" s="9">
        <v>2187.5100000000002</v>
      </c>
      <c r="I185" s="15" t="str">
        <f>IF(G185&lt;&gt;"",H185-statisztika!$B$9,"")</f>
        <v/>
      </c>
    </row>
    <row r="186" spans="1:9" x14ac:dyDescent="0.25">
      <c r="A186" s="6">
        <v>171</v>
      </c>
      <c r="B186" s="7" t="s">
        <v>161</v>
      </c>
      <c r="C186" s="8">
        <v>44770.422222222223</v>
      </c>
      <c r="D186" s="8"/>
      <c r="E186" s="8"/>
      <c r="F186" s="8"/>
      <c r="G186" s="8"/>
      <c r="H186" s="9">
        <v>1153.21</v>
      </c>
      <c r="I186" s="15" t="str">
        <f>IF(G186&lt;&gt;"",H186-statisztika!$B$9,"")</f>
        <v/>
      </c>
    </row>
    <row r="187" spans="1:9" x14ac:dyDescent="0.25">
      <c r="A187" s="6">
        <v>8</v>
      </c>
      <c r="B187" s="7" t="s">
        <v>162</v>
      </c>
      <c r="C187" s="8">
        <v>44770.462500000001</v>
      </c>
      <c r="D187" s="8"/>
      <c r="E187" s="8"/>
      <c r="F187" s="8"/>
      <c r="G187" s="8"/>
      <c r="H187" s="9">
        <v>4535.95</v>
      </c>
      <c r="I187" s="15" t="str">
        <f>IF(G187&lt;&gt;"",H187-statisztika!$B$9,"")</f>
        <v/>
      </c>
    </row>
    <row r="188" spans="1:9" x14ac:dyDescent="0.25">
      <c r="A188" s="6">
        <v>154</v>
      </c>
      <c r="B188" s="7" t="s">
        <v>163</v>
      </c>
      <c r="C188" s="8">
        <v>44770.479166666664</v>
      </c>
      <c r="D188" s="8"/>
      <c r="E188" s="8"/>
      <c r="F188" s="8"/>
      <c r="G188" s="8"/>
      <c r="H188" s="9">
        <v>1219.31</v>
      </c>
      <c r="I188" s="15" t="str">
        <f>IF(G188&lt;&gt;"",H188-statisztika!$B$9,"")</f>
        <v/>
      </c>
    </row>
    <row r="189" spans="1:9" x14ac:dyDescent="0.25">
      <c r="A189" s="6">
        <v>132</v>
      </c>
      <c r="B189" s="7" t="s">
        <v>164</v>
      </c>
      <c r="C189" s="8">
        <v>44770.479861111111</v>
      </c>
      <c r="D189" s="8"/>
      <c r="E189" s="8"/>
      <c r="F189" s="8"/>
      <c r="G189" s="8"/>
      <c r="H189" s="9">
        <v>4743</v>
      </c>
      <c r="I189" s="15" t="str">
        <f>IF(G189&lt;&gt;"",H189-statisztika!$B$9,"")</f>
        <v/>
      </c>
    </row>
    <row r="190" spans="1:9" x14ac:dyDescent="0.25">
      <c r="A190" s="6">
        <v>216</v>
      </c>
      <c r="B190" s="7" t="s">
        <v>189</v>
      </c>
      <c r="C190" s="8">
        <v>44770.486111111109</v>
      </c>
      <c r="D190" s="8"/>
      <c r="E190" s="8"/>
      <c r="F190" s="8"/>
      <c r="G190" s="8"/>
      <c r="H190" s="9">
        <v>4835.3100000000004</v>
      </c>
      <c r="I190" s="15" t="str">
        <f>IF(G190&lt;&gt;"",H190-statisztika!$B$9,"")</f>
        <v/>
      </c>
    </row>
    <row r="191" spans="1:9" x14ac:dyDescent="0.25">
      <c r="A191" s="6">
        <v>149</v>
      </c>
      <c r="B191" s="7" t="s">
        <v>165</v>
      </c>
      <c r="C191" s="8">
        <v>44770.494444444441</v>
      </c>
      <c r="D191" s="8"/>
      <c r="E191" s="8"/>
      <c r="F191" s="8"/>
      <c r="G191" s="8"/>
      <c r="H191" s="9">
        <v>2336.35</v>
      </c>
      <c r="I191" s="15" t="str">
        <f>IF(G191&lt;&gt;"",H191-statisztika!$B$9,"")</f>
        <v/>
      </c>
    </row>
    <row r="192" spans="1:9" x14ac:dyDescent="0.25">
      <c r="A192" s="6">
        <v>23</v>
      </c>
      <c r="B192" s="7" t="s">
        <v>166</v>
      </c>
      <c r="C192" s="8">
        <v>44770.523611111108</v>
      </c>
      <c r="D192" s="8"/>
      <c r="E192" s="8"/>
      <c r="F192" s="8"/>
      <c r="G192" s="8"/>
      <c r="H192" s="9">
        <v>1514.6</v>
      </c>
      <c r="I192" s="15" t="str">
        <f>IF(G192&lt;&gt;"",H192-statisztika!$B$9,"")</f>
        <v/>
      </c>
    </row>
  </sheetData>
  <sortState ref="A4:I192">
    <sortCondition ref="H3:H192"/>
  </sortState>
  <mergeCells count="4">
    <mergeCell ref="H1:H2"/>
    <mergeCell ref="I1:I2"/>
    <mergeCell ref="A1:A2"/>
    <mergeCell ref="B1:B2"/>
  </mergeCells>
  <printOptions headings="1"/>
  <pageMargins left="0.23622047244094491" right="0.23622047244094491" top="0.74803149606299213" bottom="0.74803149606299213" header="0.31496062992125984" footer="0.31496062992125984"/>
  <pageSetup paperSize="9" scale="7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Normal="100" workbookViewId="0">
      <selection activeCell="A5" sqref="A5"/>
    </sheetView>
  </sheetViews>
  <sheetFormatPr defaultRowHeight="15" x14ac:dyDescent="0.25"/>
  <cols>
    <col min="1" max="1" width="31" bestFit="1" customWidth="1"/>
    <col min="2" max="2" width="18" bestFit="1" customWidth="1"/>
    <col min="6" max="6" width="10.7109375" bestFit="1" customWidth="1"/>
  </cols>
  <sheetData>
    <row r="1" spans="1:5" x14ac:dyDescent="0.25">
      <c r="A1" s="11" t="s">
        <v>169</v>
      </c>
      <c r="B1" s="12">
        <v>44766.916666666664</v>
      </c>
    </row>
    <row r="2" spans="1:5" x14ac:dyDescent="0.25">
      <c r="A2" s="10" t="s">
        <v>200</v>
      </c>
      <c r="B2" s="17">
        <f>COUNT(egyéni!A:A)</f>
        <v>190</v>
      </c>
    </row>
    <row r="3" spans="1:5" x14ac:dyDescent="0.25">
      <c r="A3" s="10" t="s">
        <v>170</v>
      </c>
      <c r="B3" s="17">
        <f>COUNT(egyéni!G3:G192)</f>
        <v>95</v>
      </c>
    </row>
    <row r="4" spans="1:5" x14ac:dyDescent="0.25">
      <c r="A4" s="10" t="s">
        <v>207</v>
      </c>
      <c r="B4" s="18">
        <f>1-B3/B2</f>
        <v>0.5</v>
      </c>
    </row>
    <row r="5" spans="1:5" x14ac:dyDescent="0.25">
      <c r="A5" s="10" t="s">
        <v>208</v>
      </c>
      <c r="B5" s="19">
        <f>COUNTIFS(egyéni!G3:G192,"&lt;="&amp;statisztika!B1+14)</f>
        <v>51</v>
      </c>
    </row>
    <row r="6" spans="1:5" x14ac:dyDescent="0.25">
      <c r="A6" s="10" t="s">
        <v>201</v>
      </c>
      <c r="B6" s="20">
        <f>MIN(egyéni!G3:G192)</f>
        <v>44776.5</v>
      </c>
    </row>
    <row r="7" spans="1:5" x14ac:dyDescent="0.25">
      <c r="A7" s="10" t="s">
        <v>171</v>
      </c>
      <c r="B7" s="21" t="str">
        <f>INDEX(egyéni!B3:B192,MATCH(B6,egyéni!G3:G192,0))</f>
        <v>Christoph Strasser</v>
      </c>
    </row>
    <row r="8" spans="1:5" x14ac:dyDescent="0.25">
      <c r="A8" s="10" t="s">
        <v>202</v>
      </c>
      <c r="B8" s="22">
        <f>B6-B1</f>
        <v>9.5833333333357587</v>
      </c>
      <c r="E8" s="14"/>
    </row>
    <row r="9" spans="1:5" x14ac:dyDescent="0.25">
      <c r="A9" s="10" t="s">
        <v>203</v>
      </c>
      <c r="B9" s="13">
        <v>4100</v>
      </c>
    </row>
    <row r="10" spans="1:5" x14ac:dyDescent="0.25">
      <c r="A10" s="10" t="s">
        <v>204</v>
      </c>
      <c r="B10" s="23">
        <f>SUMIFS(egyéni!H3:H192,egyéni!G3:G192,"&gt;0")/B3</f>
        <v>4535.1015789473704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egyéni</vt:lpstr>
      <vt:lpstr>statisztika</vt:lpstr>
      <vt:lpstr>egyéni!Nyomtatási_terület</vt:lpstr>
      <vt:lpstr>statisztika!Nyomtatási_terület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2023-02-15T11:34:16Z</dcterms:created>
  <dcterms:modified xsi:type="dcterms:W3CDTF">2023-02-15T11:36:31Z</dcterms:modified>
</cp:coreProperties>
</file>