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ónás Katalin\Documents\feladat\Digitalis kultura\megbeszeles\20220122_megbeszeles_v3_kesz\Emelt_tabl_naptar_v3\megoldas\"/>
    </mc:Choice>
  </mc:AlternateContent>
  <xr:revisionPtr revIDLastSave="0" documentId="13_ncr:1_{8F495598-F7B1-4EB2-946B-8A8256F417BC}" xr6:coauthVersionLast="47" xr6:coauthVersionMax="47" xr10:uidLastSave="{00000000-0000-0000-0000-000000000000}"/>
  <bookViews>
    <workbookView xWindow="780" yWindow="270" windowWidth="21195" windowHeight="15330" xr2:uid="{61D01EA0-68B9-4183-89B8-D53899F32226}"/>
  </bookViews>
  <sheets>
    <sheet name="Naptár" sheetId="1" r:id="rId1"/>
    <sheet name="Ünnepnapok" sheetId="3" r:id="rId2"/>
  </sheets>
  <definedNames>
    <definedName name="_xlnm.Print_Area" localSheetId="0">Naptár!$A$1:$N$10</definedName>
    <definedName name="_xlnm.Print_Area" localSheetId="1">Ünnepnapok!$A$1:$F$16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D6" i="3"/>
  <c r="B3" i="1"/>
  <c r="A3" i="1" s="1"/>
  <c r="D3" i="3"/>
  <c r="D12" i="3"/>
  <c r="D10" i="3"/>
  <c r="D11" i="3"/>
  <c r="D13" i="3"/>
  <c r="D14" i="3"/>
  <c r="D9" i="3"/>
  <c r="D7" i="3"/>
  <c r="D4" i="3"/>
  <c r="D5" i="3" l="1"/>
  <c r="D8" i="3"/>
  <c r="C3" i="1"/>
  <c r="D3" i="1" s="1"/>
  <c r="E3" i="1" s="1"/>
  <c r="F3" i="1" s="1"/>
  <c r="G3" i="1" s="1"/>
  <c r="H3" i="1" s="1"/>
  <c r="B4" i="1"/>
  <c r="A4" i="1" s="1"/>
  <c r="C4" i="1" l="1"/>
  <c r="C5" i="1" s="1"/>
  <c r="B5" i="1"/>
  <c r="A5" i="1" s="1"/>
  <c r="D4" i="1"/>
  <c r="D5" i="1" l="1"/>
  <c r="C6" i="1"/>
  <c r="E4" i="1"/>
  <c r="B6" i="1"/>
  <c r="A6" i="1" s="1"/>
  <c r="C7" i="1" l="1"/>
  <c r="C8" i="1" s="1"/>
  <c r="E5" i="1"/>
  <c r="D6" i="1"/>
  <c r="F4" i="1"/>
  <c r="B7" i="1"/>
  <c r="A7" i="1" s="1"/>
  <c r="B8" i="1" l="1"/>
  <c r="A8" i="1" s="1"/>
  <c r="E6" i="1"/>
  <c r="F5" i="1"/>
  <c r="D7" i="1"/>
  <c r="D8" i="1" s="1"/>
  <c r="H4" i="1"/>
  <c r="G4" i="1"/>
  <c r="G5" i="1" l="1"/>
  <c r="H5" i="1"/>
  <c r="F6" i="1"/>
  <c r="E7" i="1"/>
  <c r="E8" i="1" s="1"/>
  <c r="H6" i="1" l="1"/>
  <c r="F7" i="1"/>
  <c r="F8" i="1" s="1"/>
  <c r="G6" i="1"/>
  <c r="G7" i="1" l="1"/>
  <c r="G8" i="1" s="1"/>
  <c r="H7" i="1"/>
  <c r="H8" i="1" s="1"/>
</calcChain>
</file>

<file path=xl/sharedStrings.xml><?xml version="1.0" encoding="utf-8"?>
<sst xmlns="http://schemas.openxmlformats.org/spreadsheetml/2006/main" count="24" uniqueCount="22">
  <si>
    <t>H</t>
  </si>
  <si>
    <t>K</t>
  </si>
  <si>
    <t>Sz</t>
  </si>
  <si>
    <t>Cs</t>
  </si>
  <si>
    <t>P</t>
  </si>
  <si>
    <t>V</t>
  </si>
  <si>
    <t>Év</t>
  </si>
  <si>
    <t>Hónap</t>
  </si>
  <si>
    <t>Ünnepnapok</t>
  </si>
  <si>
    <t>Újév</t>
  </si>
  <si>
    <t>1848-as forradalom</t>
  </si>
  <si>
    <t>Munka ünnepe</t>
  </si>
  <si>
    <t>Karácsony</t>
  </si>
  <si>
    <t>Nagypéntek</t>
  </si>
  <si>
    <t>56-os forradalom ünnepe</t>
  </si>
  <si>
    <t>Államalapítás ünnepe</t>
  </si>
  <si>
    <t>Mindenszentek</t>
  </si>
  <si>
    <t>Szenteste</t>
  </si>
  <si>
    <t>hó</t>
  </si>
  <si>
    <t>nap</t>
  </si>
  <si>
    <t>Pünkösdhétfő</t>
  </si>
  <si>
    <t>Húsvéthétfő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</si>
</sst>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d"/>
    <numFmt numFmtId="166" formatCode="0&quot;.&quot;"/>
  </numFmts>
  <fonts count="10" x14ac:knownFonts="1">
    <font>
      <sz val="11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</font>
    <font>
      <sz val="24"/>
      <color theme="1"/>
      <name val="Calibri"/>
      <family val="2"/>
      <charset val="238"/>
    </font>
    <font>
      <b/>
      <sz val="24"/>
      <color theme="1"/>
      <name val="Calibri"/>
      <family val="2"/>
      <charset val="238"/>
    </font>
    <font>
      <b/>
      <sz val="24"/>
      <color theme="4"/>
      <name val="Calibri"/>
      <family val="2"/>
      <charset val="238"/>
    </font>
    <font>
      <b/>
      <sz val="24"/>
      <color rgb="FFFF0000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sz val="18"/>
      <color theme="4"/>
      <name val="Calibri"/>
      <family val="2"/>
      <charset val="238"/>
    </font>
    <font>
      <sz val="18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0" xfId="0" applyBorder="1"/>
    <xf numFmtId="16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</cellXfs>
  <cellStyles count="1">
    <cellStyle name="Normál" xfId="0" builtinId="0"/>
  </cellStyles>
  <dxfs count="2"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2445-FE62-40A8-8BB0-4BC3F5BEC2FF}">
  <dimension ref="A1:M9"/>
  <sheetViews>
    <sheetView tabSelected="1" zoomScaleNormal="100" workbookViewId="0">
      <selection activeCell="M3" sqref="M3"/>
    </sheetView>
  </sheetViews>
  <sheetFormatPr defaultColWidth="9.140625" defaultRowHeight="15" x14ac:dyDescent="0.25"/>
  <cols>
    <col min="1" max="1" width="11" bestFit="1" customWidth="1"/>
    <col min="2" max="8" width="10.5703125" customWidth="1"/>
    <col min="9" max="9" width="9.140625" customWidth="1"/>
    <col min="10" max="11" width="5" customWidth="1"/>
    <col min="12" max="12" width="6.7109375" bestFit="1" customWidth="1"/>
    <col min="13" max="13" width="5" bestFit="1" customWidth="1"/>
  </cols>
  <sheetData>
    <row r="1" spans="1:13" ht="35.25" customHeight="1" x14ac:dyDescent="0.25">
      <c r="A1" s="14">
        <f>DATE(M1,M2,1)</f>
        <v>44986</v>
      </c>
      <c r="B1" s="14"/>
      <c r="C1" s="14"/>
      <c r="D1" s="14"/>
      <c r="E1" s="14"/>
      <c r="F1" s="14"/>
      <c r="G1" s="14"/>
      <c r="H1" s="14"/>
      <c r="L1" t="s">
        <v>6</v>
      </c>
      <c r="M1">
        <v>2023</v>
      </c>
    </row>
    <row r="2" spans="1:13" ht="35.25" customHeight="1" x14ac:dyDescent="0.25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2</v>
      </c>
      <c r="H2" s="7" t="s">
        <v>5</v>
      </c>
      <c r="L2" t="s">
        <v>7</v>
      </c>
      <c r="M2">
        <v>3</v>
      </c>
    </row>
    <row r="3" spans="1:13" ht="49.5" customHeight="1" x14ac:dyDescent="0.25">
      <c r="A3" s="8">
        <f>WEEKNUM(B3,21)</f>
        <v>9</v>
      </c>
      <c r="B3" s="9">
        <f>DATE($M$1,$M$2,1)-WEEKDAY(DATE($M$1,$M$2,1),3)</f>
        <v>44984</v>
      </c>
      <c r="C3" s="9">
        <f>B3+1</f>
        <v>44985</v>
      </c>
      <c r="D3" s="9">
        <f t="shared" ref="D3:H3" si="0">C3+1</f>
        <v>44986</v>
      </c>
      <c r="E3" s="9">
        <f t="shared" si="0"/>
        <v>44987</v>
      </c>
      <c r="F3" s="9">
        <f t="shared" si="0"/>
        <v>44988</v>
      </c>
      <c r="G3" s="10">
        <f t="shared" si="0"/>
        <v>44989</v>
      </c>
      <c r="H3" s="11">
        <f t="shared" si="0"/>
        <v>44990</v>
      </c>
      <c r="J3" s="1"/>
      <c r="L3" s="1"/>
    </row>
    <row r="4" spans="1:13" ht="49.5" customHeight="1" x14ac:dyDescent="0.25">
      <c r="A4" s="8">
        <f t="shared" ref="A4:A6" si="1">WEEKNUM(B4,21)</f>
        <v>10</v>
      </c>
      <c r="B4" s="9">
        <f t="shared" ref="B4:H8" si="2">B3+7</f>
        <v>44991</v>
      </c>
      <c r="C4" s="9">
        <f t="shared" si="2"/>
        <v>44992</v>
      </c>
      <c r="D4" s="9">
        <f t="shared" si="2"/>
        <v>44993</v>
      </c>
      <c r="E4" s="9">
        <f t="shared" si="2"/>
        <v>44994</v>
      </c>
      <c r="F4" s="9">
        <f t="shared" si="2"/>
        <v>44995</v>
      </c>
      <c r="G4" s="10">
        <f t="shared" si="2"/>
        <v>44996</v>
      </c>
      <c r="H4" s="11">
        <f t="shared" si="2"/>
        <v>44997</v>
      </c>
    </row>
    <row r="5" spans="1:13" ht="49.5" customHeight="1" x14ac:dyDescent="0.25">
      <c r="A5" s="8">
        <f t="shared" si="1"/>
        <v>11</v>
      </c>
      <c r="B5" s="9">
        <f t="shared" si="2"/>
        <v>44998</v>
      </c>
      <c r="C5" s="9">
        <f t="shared" si="2"/>
        <v>44999</v>
      </c>
      <c r="D5" s="9">
        <f t="shared" si="2"/>
        <v>45000</v>
      </c>
      <c r="E5" s="9">
        <f t="shared" si="2"/>
        <v>45001</v>
      </c>
      <c r="F5" s="9">
        <f t="shared" si="2"/>
        <v>45002</v>
      </c>
      <c r="G5" s="10">
        <f t="shared" si="2"/>
        <v>45003</v>
      </c>
      <c r="H5" s="11">
        <f t="shared" si="2"/>
        <v>45004</v>
      </c>
    </row>
    <row r="6" spans="1:13" ht="49.5" customHeight="1" x14ac:dyDescent="0.25">
      <c r="A6" s="8">
        <f t="shared" si="1"/>
        <v>12</v>
      </c>
      <c r="B6" s="9">
        <f t="shared" si="2"/>
        <v>45005</v>
      </c>
      <c r="C6" s="9">
        <f t="shared" si="2"/>
        <v>45006</v>
      </c>
      <c r="D6" s="9">
        <f t="shared" si="2"/>
        <v>45007</v>
      </c>
      <c r="E6" s="9">
        <f t="shared" si="2"/>
        <v>45008</v>
      </c>
      <c r="F6" s="9">
        <f t="shared" si="2"/>
        <v>45009</v>
      </c>
      <c r="G6" s="10">
        <f t="shared" si="2"/>
        <v>45010</v>
      </c>
      <c r="H6" s="11">
        <f t="shared" si="2"/>
        <v>45011</v>
      </c>
    </row>
    <row r="7" spans="1:13" ht="49.5" customHeight="1" x14ac:dyDescent="0.25">
      <c r="A7" s="8">
        <f>IF(MONTH(B7)&lt;&gt;$M$2,"",WEEKNUM(B7,21))</f>
        <v>13</v>
      </c>
      <c r="B7" s="9">
        <f t="shared" si="2"/>
        <v>45012</v>
      </c>
      <c r="C7" s="9">
        <f t="shared" si="2"/>
        <v>45013</v>
      </c>
      <c r="D7" s="9">
        <f t="shared" si="2"/>
        <v>45014</v>
      </c>
      <c r="E7" s="9">
        <f t="shared" si="2"/>
        <v>45015</v>
      </c>
      <c r="F7" s="9">
        <f t="shared" si="2"/>
        <v>45016</v>
      </c>
      <c r="G7" s="10">
        <f t="shared" si="2"/>
        <v>45017</v>
      </c>
      <c r="H7" s="11">
        <f t="shared" si="2"/>
        <v>45018</v>
      </c>
    </row>
    <row r="8" spans="1:13" s="2" customFormat="1" ht="49.5" customHeight="1" x14ac:dyDescent="0.25">
      <c r="A8" s="8" t="str">
        <f>IF(MONTH(B8)&lt;&gt;$M$2,"",WEEKNUM(B8,21))</f>
        <v/>
      </c>
      <c r="B8" s="9">
        <f t="shared" si="2"/>
        <v>45019</v>
      </c>
      <c r="C8" s="9">
        <f t="shared" si="2"/>
        <v>45020</v>
      </c>
      <c r="D8" s="9">
        <f t="shared" si="2"/>
        <v>45021</v>
      </c>
      <c r="E8" s="12">
        <f t="shared" si="2"/>
        <v>45022</v>
      </c>
      <c r="F8" s="9">
        <f t="shared" si="2"/>
        <v>45023</v>
      </c>
      <c r="G8" s="13">
        <f t="shared" si="2"/>
        <v>45024</v>
      </c>
      <c r="H8" s="11">
        <f t="shared" si="2"/>
        <v>45025</v>
      </c>
    </row>
    <row r="9" spans="1:13" x14ac:dyDescent="0.25">
      <c r="F9" s="2"/>
    </row>
  </sheetData>
  <mergeCells count="1">
    <mergeCell ref="A1:H1"/>
  </mergeCells>
  <conditionalFormatting sqref="B3:H8">
    <cfRule type="expression" dxfId="1" priority="1">
      <formula>MONTH(B3)&lt;&gt;$M$2</formula>
    </cfRule>
  </conditionalFormatting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2DCD107-4ECE-46B3-B041-7CA8B76C2AFE}">
            <xm:f>COUNTIF(Ünnepnapok!$D$3:$D$14,B3)&gt;0</xm:f>
            <x14:dxf>
              <font>
                <color rgb="FFFF0000"/>
              </font>
            </x14:dxf>
          </x14:cfRule>
          <xm:sqref>B3:H8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DDC7-F263-41C7-BB4C-4DD3A6AC56B3}">
  <dimension ref="A1:D14"/>
  <sheetViews>
    <sheetView zoomScaleNormal="100" workbookViewId="0">
      <selection activeCell="A23" sqref="A23"/>
    </sheetView>
  </sheetViews>
  <sheetFormatPr defaultRowHeight="15" x14ac:dyDescent="0.25"/>
  <cols>
    <col min="1" max="1" width="23.7109375" bestFit="1" customWidth="1"/>
    <col min="2" max="2" width="3.28515625" bestFit="1" customWidth="1"/>
    <col min="3" max="3" width="4.28515625" bestFit="1" customWidth="1"/>
    <col min="4" max="4" width="10.140625" bestFit="1" customWidth="1"/>
    <col min="5" max="5" width="6.140625" customWidth="1"/>
    <col min="6" max="6" width="5.5703125" customWidth="1"/>
    <col min="7" max="7" width="15.5703125" bestFit="1" customWidth="1"/>
    <col min="8" max="8" width="5.42578125" customWidth="1"/>
  </cols>
  <sheetData>
    <row r="1" spans="1:4" x14ac:dyDescent="0.25">
      <c r="A1" t="s">
        <v>8</v>
      </c>
    </row>
    <row r="2" spans="1:4" x14ac:dyDescent="0.25">
      <c r="B2" t="s">
        <v>18</v>
      </c>
      <c r="C2" t="s">
        <v>19</v>
      </c>
    </row>
    <row r="3" spans="1:4" x14ac:dyDescent="0.25">
      <c r="A3" t="s">
        <v>9</v>
      </c>
      <c r="B3">
        <v>1</v>
      </c>
      <c r="C3">
        <v>1</v>
      </c>
      <c r="D3" s="1">
        <f>DATE(Naptár!$M$1,Ünnepnapok!B3,Ünnepnapok!C3)</f>
        <v>44927</v>
      </c>
    </row>
    <row r="4" spans="1:4" x14ac:dyDescent="0.25">
      <c r="A4" t="s">
        <v>10</v>
      </c>
      <c r="B4">
        <v>3</v>
      </c>
      <c r="C4">
        <v>15</v>
      </c>
      <c r="D4" s="1">
        <f>DATE(Naptár!$M$1,Ünnepnapok!B4,Ünnepnapok!C4)</f>
        <v>45000</v>
      </c>
    </row>
    <row r="5" spans="1:4" x14ac:dyDescent="0.25">
      <c r="A5" t="s">
        <v>13</v>
      </c>
      <c r="D5" s="1">
        <f>D6-3</f>
        <v>45023</v>
      </c>
    </row>
    <row r="6" spans="1:4" x14ac:dyDescent="0.25">
      <c r="A6" t="s">
        <v>21</v>
      </c>
      <c r="D6" s="1">
        <f>_xlfn.FLOOR.MATH(DATE(Naptár!$M$1,5,DAY(MINUTE(Naptár!$M$1/38)/2+56)),7)-33</f>
        <v>45026</v>
      </c>
    </row>
    <row r="7" spans="1:4" x14ac:dyDescent="0.25">
      <c r="A7" t="s">
        <v>11</v>
      </c>
      <c r="B7">
        <v>5</v>
      </c>
      <c r="C7">
        <v>1</v>
      </c>
      <c r="D7" s="1">
        <f>DATE(Naptár!$M$1,Ünnepnapok!B7,Ünnepnapok!C7)</f>
        <v>45047</v>
      </c>
    </row>
    <row r="8" spans="1:4" x14ac:dyDescent="0.25">
      <c r="A8" t="s">
        <v>20</v>
      </c>
      <c r="D8" s="1">
        <f>D6+49</f>
        <v>45075</v>
      </c>
    </row>
    <row r="9" spans="1:4" x14ac:dyDescent="0.25">
      <c r="A9" s="3" t="s">
        <v>15</v>
      </c>
      <c r="B9">
        <v>8</v>
      </c>
      <c r="C9">
        <v>20</v>
      </c>
      <c r="D9" s="1">
        <f>DATE(Naptár!$M$1,Ünnepnapok!B9,Ünnepnapok!C9)</f>
        <v>45158</v>
      </c>
    </row>
    <row r="10" spans="1:4" x14ac:dyDescent="0.25">
      <c r="A10" t="s">
        <v>14</v>
      </c>
      <c r="B10">
        <v>10</v>
      </c>
      <c r="C10">
        <v>23</v>
      </c>
      <c r="D10" s="1">
        <f>DATE(Naptár!$M$1,Ünnepnapok!B10,Ünnepnapok!C10)</f>
        <v>45222</v>
      </c>
    </row>
    <row r="11" spans="1:4" x14ac:dyDescent="0.25">
      <c r="A11" t="s">
        <v>16</v>
      </c>
      <c r="B11">
        <v>11</v>
      </c>
      <c r="C11">
        <v>1</v>
      </c>
      <c r="D11" s="1">
        <f>DATE(Naptár!$M$1,Ünnepnapok!B11,Ünnepnapok!C11)</f>
        <v>45231</v>
      </c>
    </row>
    <row r="12" spans="1:4" x14ac:dyDescent="0.25">
      <c r="A12" t="s">
        <v>17</v>
      </c>
      <c r="B12">
        <v>12</v>
      </c>
      <c r="C12">
        <v>24</v>
      </c>
      <c r="D12" s="1">
        <f>DATE(Naptár!$M$1,Ünnepnapok!B12,Ünnepnapok!C12)</f>
        <v>45284</v>
      </c>
    </row>
    <row r="13" spans="1:4" x14ac:dyDescent="0.25">
      <c r="A13" t="s">
        <v>12</v>
      </c>
      <c r="B13">
        <v>12</v>
      </c>
      <c r="C13">
        <v>25</v>
      </c>
      <c r="D13" s="1">
        <f>DATE(Naptár!$M$1,Ünnepnapok!B13,Ünnepnapok!C13)</f>
        <v>45285</v>
      </c>
    </row>
    <row r="14" spans="1:4" x14ac:dyDescent="0.25">
      <c r="A14" t="s">
        <v>12</v>
      </c>
      <c r="B14">
        <v>12</v>
      </c>
      <c r="C14">
        <v>26</v>
      </c>
      <c r="D14" s="1">
        <f>DATE(Naptár!$M$1,Ünnepnapok!B14,Ünnepnapok!C14)</f>
        <v>45286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Naptár</vt:lpstr>
      <vt:lpstr>Ünnepnapok</vt:lpstr>
      <vt:lpstr>Naptár!Nyomtatási_terület</vt:lpstr>
      <vt:lpstr>Ünnepnapok!Nyomtatási_terület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Jónás Katalin</dc:creator>
  <cp:lastModifiedBy>Jónás Katalin</cp:lastModifiedBy>
  <cp:lastPrinted>2022-01-22T14:48:20Z</cp:lastPrinted>
  <dcterms:created xsi:type="dcterms:W3CDTF">2021-12-27T10:07:49Z</dcterms:created>
  <dcterms:modified xsi:type="dcterms:W3CDTF">2022-01-22T15:28:55Z</dcterms:modified>
</cp:coreProperties>
</file>