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66925"/>
  <xr:revisionPtr revIDLastSave="0" documentId="13_ncr:1_{47019241-8BC1-446B-BF0B-F8D3D33D009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" i="1"/>
  <c r="D30" i="1"/>
  <c r="C4" i="1"/>
  <c r="C5" i="1"/>
  <c r="C6" i="1"/>
  <c r="L6" i="1" s="1"/>
  <c r="M6" i="1" s="1"/>
  <c r="N6" i="1" s="1"/>
  <c r="C7" i="1"/>
  <c r="L7" i="1" s="1"/>
  <c r="M7" i="1" s="1"/>
  <c r="N7" i="1" s="1"/>
  <c r="C8" i="1"/>
  <c r="C9" i="1"/>
  <c r="C10" i="1"/>
  <c r="L10" i="1" s="1"/>
  <c r="M10" i="1" s="1"/>
  <c r="N10" i="1" s="1"/>
  <c r="C11" i="1"/>
  <c r="L11" i="1" s="1"/>
  <c r="M11" i="1" s="1"/>
  <c r="N11" i="1" s="1"/>
  <c r="C12" i="1"/>
  <c r="L12" i="1" s="1"/>
  <c r="M12" i="1" s="1"/>
  <c r="N12" i="1" s="1"/>
  <c r="C13" i="1"/>
  <c r="L13" i="1" s="1"/>
  <c r="M13" i="1" s="1"/>
  <c r="N13" i="1" s="1"/>
  <c r="C14" i="1"/>
  <c r="L14" i="1" s="1"/>
  <c r="M14" i="1" s="1"/>
  <c r="N14" i="1" s="1"/>
  <c r="C15" i="1"/>
  <c r="C16" i="1"/>
  <c r="L16" i="1" s="1"/>
  <c r="M16" i="1" s="1"/>
  <c r="N16" i="1" s="1"/>
  <c r="C17" i="1"/>
  <c r="C18" i="1"/>
  <c r="C19" i="1"/>
  <c r="C20" i="1"/>
  <c r="L20" i="1" s="1"/>
  <c r="M20" i="1" s="1"/>
  <c r="N20" i="1" s="1"/>
  <c r="C21" i="1"/>
  <c r="C22" i="1"/>
  <c r="C23" i="1"/>
  <c r="C24" i="1"/>
  <c r="C25" i="1"/>
  <c r="C26" i="1"/>
  <c r="L26" i="1" s="1"/>
  <c r="M26" i="1" s="1"/>
  <c r="N26" i="1" s="1"/>
  <c r="C27" i="1"/>
  <c r="L27" i="1" s="1"/>
  <c r="M27" i="1" s="1"/>
  <c r="N27" i="1" s="1"/>
  <c r="C28" i="1"/>
  <c r="L28" i="1" s="1"/>
  <c r="M28" i="1" s="1"/>
  <c r="N28" i="1" s="1"/>
  <c r="C29" i="1"/>
  <c r="L29" i="1" s="1"/>
  <c r="M29" i="1" s="1"/>
  <c r="N29" i="1" s="1"/>
  <c r="C3" i="1"/>
  <c r="L3" i="1" s="1"/>
  <c r="Q10" i="1" l="1"/>
  <c r="L19" i="1"/>
  <c r="M19" i="1" s="1"/>
  <c r="N19" i="1" s="1"/>
  <c r="L18" i="1"/>
  <c r="M18" i="1" s="1"/>
  <c r="N18" i="1" s="1"/>
  <c r="L25" i="1"/>
  <c r="M25" i="1" s="1"/>
  <c r="N25" i="1" s="1"/>
  <c r="L17" i="1"/>
  <c r="M17" i="1" s="1"/>
  <c r="N17" i="1" s="1"/>
  <c r="L9" i="1"/>
  <c r="M9" i="1" s="1"/>
  <c r="N9" i="1" s="1"/>
  <c r="Q9" i="1" s="1"/>
  <c r="L24" i="1"/>
  <c r="M24" i="1" s="1"/>
  <c r="N24" i="1" s="1"/>
  <c r="L8" i="1"/>
  <c r="M8" i="1" s="1"/>
  <c r="N8" i="1" s="1"/>
  <c r="L23" i="1"/>
  <c r="M23" i="1" s="1"/>
  <c r="N23" i="1" s="1"/>
  <c r="L15" i="1"/>
  <c r="M15" i="1" s="1"/>
  <c r="N15" i="1" s="1"/>
  <c r="Q11" i="1" s="1"/>
  <c r="M3" i="1"/>
  <c r="N3" i="1" s="1"/>
  <c r="L22" i="1"/>
  <c r="M22" i="1" s="1"/>
  <c r="N22" i="1" s="1"/>
  <c r="L21" i="1"/>
  <c r="M21" i="1" s="1"/>
  <c r="N21" i="1" s="1"/>
  <c r="Q13" i="1" s="1"/>
  <c r="L5" i="1"/>
  <c r="M5" i="1" s="1"/>
  <c r="N5" i="1" s="1"/>
  <c r="L4" i="1"/>
  <c r="M4" i="1" s="1"/>
  <c r="N4" i="1" s="1"/>
  <c r="Q15" i="1"/>
  <c r="Q14" i="1"/>
  <c r="Q8" i="1" l="1"/>
  <c r="Q12" i="1"/>
</calcChain>
</file>

<file path=xl/sharedStrings.xml><?xml version="1.0" encoding="utf-8"?>
<sst xmlns="http://schemas.openxmlformats.org/spreadsheetml/2006/main" count="98" uniqueCount="32">
  <si>
    <t>Falnyílás mérete</t>
  </si>
  <si>
    <t>lakás</t>
  </si>
  <si>
    <t>típus</t>
  </si>
  <si>
    <t>alapár</t>
  </si>
  <si>
    <t>db</t>
  </si>
  <si>
    <t>szélesség</t>
  </si>
  <si>
    <t>magasság</t>
  </si>
  <si>
    <t>káva</t>
  </si>
  <si>
    <t>felár</t>
  </si>
  <si>
    <t>szellőző</t>
  </si>
  <si>
    <t>egyéb</t>
  </si>
  <si>
    <t>egyéb ár</t>
  </si>
  <si>
    <t>A</t>
  </si>
  <si>
    <t>ütköző</t>
  </si>
  <si>
    <t>B</t>
  </si>
  <si>
    <t>C</t>
  </si>
  <si>
    <t>D</t>
  </si>
  <si>
    <t>E</t>
  </si>
  <si>
    <t>F</t>
  </si>
  <si>
    <t>G</t>
  </si>
  <si>
    <t>H</t>
  </si>
  <si>
    <t>Összesen</t>
  </si>
  <si>
    <t>nettó egységár</t>
  </si>
  <si>
    <t>Áfa:</t>
  </si>
  <si>
    <t>nettó ár</t>
  </si>
  <si>
    <t>bruttó ár</t>
  </si>
  <si>
    <t>küszöb</t>
  </si>
  <si>
    <t>Arnold</t>
  </si>
  <si>
    <t>Kinga</t>
  </si>
  <si>
    <t>Viola</t>
  </si>
  <si>
    <t>Miksa</t>
  </si>
  <si>
    <t>Detre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</si>
</sst>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164" formatCode="#,##0\ &quot;Ft&quot;"/>
    <numFmt numFmtId="165" formatCode="0&quot; mm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9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165" fontId="0" fillId="0" borderId="1" xfId="0" applyNumberFormat="1" applyBorder="1"/>
    <xf numFmtId="0" fontId="0" fillId="0" borderId="2" xfId="0" applyBorder="1"/>
    <xf numFmtId="164" fontId="0" fillId="0" borderId="3" xfId="1" applyNumberFormat="1" applyFont="1" applyBorder="1"/>
    <xf numFmtId="165" fontId="0" fillId="0" borderId="7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8" xfId="0" applyNumberFormat="1" applyBorder="1"/>
    <xf numFmtId="165" fontId="0" fillId="0" borderId="11" xfId="0" applyNumberFormat="1" applyBorder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800" b="1">
                <a:solidFill>
                  <a:sysClr val="windowText" lastClr="000000"/>
                </a:solidFill>
              </a:rPr>
              <a:t>Lakásonkénti megoszlás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04-44BB-A5ED-137F19FF91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04-44BB-A5ED-137F19FF91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04-44BB-A5ED-137F19FF91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04-44BB-A5ED-137F19FF915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04-44BB-A5ED-137F19FF915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04-44BB-A5ED-137F19FF915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404-44BB-A5ED-137F19FF915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404-44BB-A5ED-137F19FF91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Munka1!$P$8:$P$15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Munka1!$Q$8:$Q$15</c:f>
              <c:numCache>
                <c:formatCode>#\ ##0\ "Ft"</c:formatCode>
                <c:ptCount val="8"/>
                <c:pt idx="0">
                  <c:v>971931</c:v>
                </c:pt>
                <c:pt idx="1">
                  <c:v>1194308</c:v>
                </c:pt>
                <c:pt idx="2">
                  <c:v>520065</c:v>
                </c:pt>
                <c:pt idx="3">
                  <c:v>900557</c:v>
                </c:pt>
                <c:pt idx="4">
                  <c:v>758913.89999999991</c:v>
                </c:pt>
                <c:pt idx="5">
                  <c:v>614121.19999999995</c:v>
                </c:pt>
                <c:pt idx="6">
                  <c:v>1108964</c:v>
                </c:pt>
                <c:pt idx="7">
                  <c:v>972566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D-49D8-88CA-512FB52F199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598842</xdr:colOff>
      <xdr:row>31</xdr:row>
      <xdr:rowOff>8516</xdr:rowOff>
    </xdr:from>
    <xdr:to>
      <xdr:col>10</xdr:col>
      <xdr:colOff>604446</xdr:colOff>
      <xdr:row>56</xdr:row>
      <xdr:rowOff>67236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2E9F23F-7220-4C0F-A2E3-D7D29541D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Normal="100" workbookViewId="0">
      <selection activeCell="P17" sqref="P17"/>
    </sheetView>
  </sheetViews>
  <sheetFormatPr defaultRowHeight="14.4" x14ac:dyDescent="0.3"/>
  <cols>
    <col min="1" max="1" width="5.88671875" customWidth="1"/>
    <col min="3" max="3" width="10.44140625" customWidth="1"/>
    <col min="4" max="4" width="6.33203125" customWidth="1"/>
    <col min="5" max="5" width="9.44140625" customWidth="1"/>
    <col min="6" max="6" width="9.6640625" customWidth="1"/>
    <col min="7" max="7" width="9.33203125" customWidth="1"/>
    <col min="8" max="8" width="9.88671875" customWidth="1"/>
    <col min="9" max="9" width="10.109375" customWidth="1"/>
    <col min="10" max="10" width="8.5546875" customWidth="1"/>
    <col min="11" max="11" width="9.5546875" customWidth="1"/>
    <col min="12" max="12" width="11.44140625" customWidth="1"/>
    <col min="13" max="13" width="11.5546875" customWidth="1"/>
    <col min="14" max="14" width="12.33203125" customWidth="1"/>
    <col min="17" max="17" width="13.44140625" bestFit="1" customWidth="1"/>
  </cols>
  <sheetData>
    <row r="1" spans="1:17" s="19" customFormat="1" x14ac:dyDescent="0.3">
      <c r="A1" s="18"/>
      <c r="B1" s="18"/>
      <c r="C1" s="18"/>
      <c r="D1" s="18"/>
      <c r="E1" s="20" t="s">
        <v>0</v>
      </c>
      <c r="F1" s="21"/>
      <c r="G1" s="22"/>
      <c r="H1" s="18"/>
      <c r="I1" s="18"/>
      <c r="J1" s="18"/>
      <c r="K1" s="18"/>
      <c r="L1" s="18"/>
      <c r="M1" s="18"/>
      <c r="N1" s="18"/>
      <c r="P1" s="19" t="s">
        <v>2</v>
      </c>
      <c r="Q1" s="19" t="s">
        <v>3</v>
      </c>
    </row>
    <row r="2" spans="1:17" ht="28.8" x14ac:dyDescent="0.3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0" t="s">
        <v>6</v>
      </c>
      <c r="G2" s="13" t="s">
        <v>7</v>
      </c>
      <c r="H2" s="14" t="s">
        <v>8</v>
      </c>
      <c r="I2" s="10" t="s">
        <v>9</v>
      </c>
      <c r="J2" s="10" t="s">
        <v>10</v>
      </c>
      <c r="K2" s="10" t="s">
        <v>11</v>
      </c>
      <c r="L2" s="10" t="s">
        <v>22</v>
      </c>
      <c r="M2" s="10" t="s">
        <v>24</v>
      </c>
      <c r="N2" s="10" t="s">
        <v>25</v>
      </c>
      <c r="P2" t="s">
        <v>27</v>
      </c>
      <c r="Q2" s="15">
        <v>84900</v>
      </c>
    </row>
    <row r="3" spans="1:17" x14ac:dyDescent="0.3">
      <c r="A3" s="2" t="s">
        <v>12</v>
      </c>
      <c r="B3" s="2" t="s">
        <v>27</v>
      </c>
      <c r="C3" s="3">
        <f t="shared" ref="C3:C29" si="0">VLOOKUP(B3,$P$2:$Q$6,2)</f>
        <v>84900</v>
      </c>
      <c r="D3" s="5">
        <v>3</v>
      </c>
      <c r="E3" s="7">
        <v>810</v>
      </c>
      <c r="F3" s="4">
        <v>2080</v>
      </c>
      <c r="G3" s="16">
        <v>120</v>
      </c>
      <c r="H3" s="6">
        <f>IF(G3&gt;150,100*(G3-150),0)</f>
        <v>0</v>
      </c>
      <c r="I3" s="3"/>
      <c r="J3" s="2" t="s">
        <v>26</v>
      </c>
      <c r="K3" s="3">
        <v>14800</v>
      </c>
      <c r="L3" s="3">
        <f>C3+H3+I3+K3</f>
        <v>99700</v>
      </c>
      <c r="M3" s="3">
        <f t="shared" ref="M3:M29" si="1">L3*D3</f>
        <v>299100</v>
      </c>
      <c r="N3" s="3">
        <f>M3+M3*$A$33</f>
        <v>379857</v>
      </c>
      <c r="P3" t="s">
        <v>31</v>
      </c>
      <c r="Q3" s="15">
        <v>124900</v>
      </c>
    </row>
    <row r="4" spans="1:17" x14ac:dyDescent="0.3">
      <c r="A4" s="2" t="s">
        <v>12</v>
      </c>
      <c r="B4" s="2" t="s">
        <v>28</v>
      </c>
      <c r="C4" s="3">
        <f t="shared" si="0"/>
        <v>94900</v>
      </c>
      <c r="D4" s="5">
        <v>2</v>
      </c>
      <c r="E4" s="7">
        <v>750</v>
      </c>
      <c r="F4" s="4">
        <v>2080</v>
      </c>
      <c r="G4" s="16">
        <v>120</v>
      </c>
      <c r="H4" s="6">
        <f t="shared" ref="H4:H29" si="2">IF(G4&gt;150,100*(G4-150),0)</f>
        <v>0</v>
      </c>
      <c r="I4" s="3">
        <v>5900</v>
      </c>
      <c r="J4" s="2"/>
      <c r="K4" s="3"/>
      <c r="L4" s="3">
        <f t="shared" ref="L4:L29" si="3">C4+H4+I4+K4</f>
        <v>100800</v>
      </c>
      <c r="M4" s="3">
        <f t="shared" si="1"/>
        <v>201600</v>
      </c>
      <c r="N4" s="3">
        <f t="shared" ref="N4:N29" si="4">M4+M4*$A$33</f>
        <v>256032</v>
      </c>
      <c r="P4" t="s">
        <v>28</v>
      </c>
      <c r="Q4" s="15">
        <v>94900</v>
      </c>
    </row>
    <row r="5" spans="1:17" x14ac:dyDescent="0.3">
      <c r="A5" s="2" t="s">
        <v>12</v>
      </c>
      <c r="B5" s="2" t="s">
        <v>29</v>
      </c>
      <c r="C5" s="3">
        <f t="shared" si="0"/>
        <v>79900</v>
      </c>
      <c r="D5" s="5">
        <v>2</v>
      </c>
      <c r="E5" s="7">
        <v>700</v>
      </c>
      <c r="F5" s="4">
        <v>2080</v>
      </c>
      <c r="G5" s="16">
        <v>120</v>
      </c>
      <c r="H5" s="6">
        <f t="shared" si="2"/>
        <v>0</v>
      </c>
      <c r="I5" s="3"/>
      <c r="J5" s="2"/>
      <c r="K5" s="3"/>
      <c r="L5" s="3">
        <f t="shared" si="3"/>
        <v>79900</v>
      </c>
      <c r="M5" s="3">
        <f t="shared" si="1"/>
        <v>159800</v>
      </c>
      <c r="N5" s="3">
        <f t="shared" si="4"/>
        <v>202946</v>
      </c>
      <c r="P5" t="s">
        <v>29</v>
      </c>
      <c r="Q5" s="15">
        <v>79900</v>
      </c>
    </row>
    <row r="6" spans="1:17" x14ac:dyDescent="0.3">
      <c r="A6" s="2" t="s">
        <v>12</v>
      </c>
      <c r="B6" s="2" t="s">
        <v>30</v>
      </c>
      <c r="C6" s="3">
        <f t="shared" si="0"/>
        <v>94900</v>
      </c>
      <c r="D6" s="5">
        <v>1</v>
      </c>
      <c r="E6" s="7">
        <v>860</v>
      </c>
      <c r="F6" s="4">
        <v>2080</v>
      </c>
      <c r="G6" s="16">
        <v>200</v>
      </c>
      <c r="H6" s="6">
        <f t="shared" si="2"/>
        <v>5000</v>
      </c>
      <c r="I6" s="3"/>
      <c r="J6" s="2" t="s">
        <v>13</v>
      </c>
      <c r="K6" s="3">
        <v>4900</v>
      </c>
      <c r="L6" s="3">
        <f t="shared" si="3"/>
        <v>104800</v>
      </c>
      <c r="M6" s="3">
        <f t="shared" si="1"/>
        <v>104800</v>
      </c>
      <c r="N6" s="3">
        <f t="shared" si="4"/>
        <v>133096</v>
      </c>
      <c r="P6" t="s">
        <v>30</v>
      </c>
      <c r="Q6" s="15">
        <v>144900</v>
      </c>
    </row>
    <row r="7" spans="1:17" x14ac:dyDescent="0.3">
      <c r="A7" s="2" t="s">
        <v>14</v>
      </c>
      <c r="B7" s="2" t="s">
        <v>31</v>
      </c>
      <c r="C7" s="3">
        <f t="shared" si="0"/>
        <v>124900</v>
      </c>
      <c r="D7" s="5">
        <v>2</v>
      </c>
      <c r="E7" s="7">
        <v>750</v>
      </c>
      <c r="F7" s="4">
        <v>2080</v>
      </c>
      <c r="G7" s="16">
        <v>120</v>
      </c>
      <c r="H7" s="6">
        <f t="shared" si="2"/>
        <v>0</v>
      </c>
      <c r="I7" s="3"/>
      <c r="J7" s="2" t="s">
        <v>26</v>
      </c>
      <c r="K7" s="3">
        <v>16900</v>
      </c>
      <c r="L7" s="3">
        <f t="shared" si="3"/>
        <v>141800</v>
      </c>
      <c r="M7" s="3">
        <f t="shared" si="1"/>
        <v>283600</v>
      </c>
      <c r="N7" s="3">
        <f t="shared" si="4"/>
        <v>360172</v>
      </c>
      <c r="Q7" s="15"/>
    </row>
    <row r="8" spans="1:17" x14ac:dyDescent="0.3">
      <c r="A8" s="2" t="s">
        <v>14</v>
      </c>
      <c r="B8" s="2" t="s">
        <v>28</v>
      </c>
      <c r="C8" s="3">
        <f t="shared" si="0"/>
        <v>94900</v>
      </c>
      <c r="D8" s="5">
        <v>2</v>
      </c>
      <c r="E8" s="7">
        <v>710</v>
      </c>
      <c r="F8" s="4">
        <v>2080</v>
      </c>
      <c r="G8" s="16">
        <v>120</v>
      </c>
      <c r="H8" s="6">
        <f t="shared" si="2"/>
        <v>0</v>
      </c>
      <c r="I8" s="3"/>
      <c r="J8" s="2"/>
      <c r="K8" s="3"/>
      <c r="L8" s="3">
        <f t="shared" si="3"/>
        <v>94900</v>
      </c>
      <c r="M8" s="3">
        <f t="shared" si="1"/>
        <v>189800</v>
      </c>
      <c r="N8" s="3">
        <f t="shared" si="4"/>
        <v>241046</v>
      </c>
      <c r="P8" t="s">
        <v>12</v>
      </c>
      <c r="Q8" s="15">
        <f t="shared" ref="Q8:Q15" si="5">SUMIFS($N$3:$N$29,$A$3:$A$29,P8)</f>
        <v>971931</v>
      </c>
    </row>
    <row r="9" spans="1:17" x14ac:dyDescent="0.3">
      <c r="A9" s="2" t="s">
        <v>14</v>
      </c>
      <c r="B9" s="2" t="s">
        <v>29</v>
      </c>
      <c r="C9" s="3">
        <f t="shared" si="0"/>
        <v>79900</v>
      </c>
      <c r="D9" s="5">
        <v>3</v>
      </c>
      <c r="E9" s="7">
        <v>820</v>
      </c>
      <c r="F9" s="4">
        <v>2080</v>
      </c>
      <c r="G9" s="16">
        <v>120</v>
      </c>
      <c r="H9" s="6">
        <f t="shared" si="2"/>
        <v>0</v>
      </c>
      <c r="I9" s="3">
        <v>5900</v>
      </c>
      <c r="J9" s="2"/>
      <c r="K9" s="3"/>
      <c r="L9" s="3">
        <f t="shared" si="3"/>
        <v>85800</v>
      </c>
      <c r="M9" s="3">
        <f t="shared" si="1"/>
        <v>257400</v>
      </c>
      <c r="N9" s="3">
        <f t="shared" si="4"/>
        <v>326898</v>
      </c>
      <c r="P9" t="s">
        <v>14</v>
      </c>
      <c r="Q9" s="15">
        <f t="shared" si="5"/>
        <v>1194308</v>
      </c>
    </row>
    <row r="10" spans="1:17" x14ac:dyDescent="0.3">
      <c r="A10" s="2" t="s">
        <v>14</v>
      </c>
      <c r="B10" s="2" t="s">
        <v>30</v>
      </c>
      <c r="C10" s="3">
        <f t="shared" si="0"/>
        <v>94900</v>
      </c>
      <c r="D10" s="5">
        <v>2</v>
      </c>
      <c r="E10" s="7">
        <v>860</v>
      </c>
      <c r="F10" s="4">
        <v>2090</v>
      </c>
      <c r="G10" s="16">
        <v>200</v>
      </c>
      <c r="H10" s="6">
        <f t="shared" si="2"/>
        <v>5000</v>
      </c>
      <c r="I10" s="3"/>
      <c r="J10" s="2" t="s">
        <v>13</v>
      </c>
      <c r="K10" s="3">
        <v>4900</v>
      </c>
      <c r="L10" s="3">
        <f t="shared" si="3"/>
        <v>104800</v>
      </c>
      <c r="M10" s="3">
        <f t="shared" si="1"/>
        <v>209600</v>
      </c>
      <c r="N10" s="3">
        <f t="shared" si="4"/>
        <v>266192</v>
      </c>
      <c r="P10" t="s">
        <v>15</v>
      </c>
      <c r="Q10" s="15">
        <f t="shared" si="5"/>
        <v>520065</v>
      </c>
    </row>
    <row r="11" spans="1:17" x14ac:dyDescent="0.3">
      <c r="A11" s="2" t="s">
        <v>15</v>
      </c>
      <c r="B11" s="2" t="s">
        <v>29</v>
      </c>
      <c r="C11" s="3">
        <f t="shared" si="0"/>
        <v>79900</v>
      </c>
      <c r="D11" s="5">
        <v>4</v>
      </c>
      <c r="E11" s="7">
        <v>800</v>
      </c>
      <c r="F11" s="4">
        <v>2080</v>
      </c>
      <c r="G11" s="16">
        <v>120</v>
      </c>
      <c r="H11" s="6">
        <f t="shared" si="2"/>
        <v>0</v>
      </c>
      <c r="I11" s="3"/>
      <c r="J11" s="2"/>
      <c r="K11" s="3"/>
      <c r="L11" s="3">
        <f t="shared" si="3"/>
        <v>79900</v>
      </c>
      <c r="M11" s="3">
        <f t="shared" si="1"/>
        <v>319600</v>
      </c>
      <c r="N11" s="3">
        <f t="shared" si="4"/>
        <v>405892</v>
      </c>
      <c r="P11" t="s">
        <v>16</v>
      </c>
      <c r="Q11" s="15">
        <f t="shared" si="5"/>
        <v>900557</v>
      </c>
    </row>
    <row r="12" spans="1:17" x14ac:dyDescent="0.3">
      <c r="A12" s="2" t="s">
        <v>15</v>
      </c>
      <c r="B12" s="2" t="s">
        <v>27</v>
      </c>
      <c r="C12" s="3">
        <f t="shared" si="0"/>
        <v>84900</v>
      </c>
      <c r="D12" s="5">
        <v>1</v>
      </c>
      <c r="E12" s="7">
        <v>820</v>
      </c>
      <c r="F12" s="4">
        <v>2080</v>
      </c>
      <c r="G12" s="16">
        <v>200</v>
      </c>
      <c r="H12" s="6">
        <f t="shared" si="2"/>
        <v>5000</v>
      </c>
      <c r="I12" s="3"/>
      <c r="J12" s="2"/>
      <c r="K12" s="3"/>
      <c r="L12" s="3">
        <f t="shared" si="3"/>
        <v>89900</v>
      </c>
      <c r="M12" s="3">
        <f t="shared" si="1"/>
        <v>89900</v>
      </c>
      <c r="N12" s="3">
        <f t="shared" si="4"/>
        <v>114173</v>
      </c>
      <c r="P12" t="s">
        <v>17</v>
      </c>
      <c r="Q12" s="15">
        <f t="shared" si="5"/>
        <v>758913.89999999991</v>
      </c>
    </row>
    <row r="13" spans="1:17" x14ac:dyDescent="0.3">
      <c r="A13" s="2" t="s">
        <v>16</v>
      </c>
      <c r="B13" s="2" t="s">
        <v>27</v>
      </c>
      <c r="C13" s="3">
        <f t="shared" si="0"/>
        <v>84900</v>
      </c>
      <c r="D13" s="5">
        <v>3</v>
      </c>
      <c r="E13" s="7">
        <v>860</v>
      </c>
      <c r="F13" s="4">
        <v>2080</v>
      </c>
      <c r="G13" s="16">
        <v>120</v>
      </c>
      <c r="H13" s="6">
        <f t="shared" si="2"/>
        <v>0</v>
      </c>
      <c r="I13" s="3"/>
      <c r="J13" s="2"/>
      <c r="K13" s="3"/>
      <c r="L13" s="3">
        <f t="shared" si="3"/>
        <v>84900</v>
      </c>
      <c r="M13" s="3">
        <f t="shared" si="1"/>
        <v>254700</v>
      </c>
      <c r="N13" s="3">
        <f t="shared" si="4"/>
        <v>323469</v>
      </c>
      <c r="P13" t="s">
        <v>18</v>
      </c>
      <c r="Q13" s="15">
        <f t="shared" si="5"/>
        <v>614121.19999999995</v>
      </c>
    </row>
    <row r="14" spans="1:17" x14ac:dyDescent="0.3">
      <c r="A14" s="2" t="s">
        <v>16</v>
      </c>
      <c r="B14" s="2" t="s">
        <v>28</v>
      </c>
      <c r="C14" s="3">
        <f t="shared" si="0"/>
        <v>94900</v>
      </c>
      <c r="D14" s="5">
        <v>2</v>
      </c>
      <c r="E14" s="7">
        <v>750</v>
      </c>
      <c r="F14" s="4">
        <v>2080</v>
      </c>
      <c r="G14" s="16">
        <v>120</v>
      </c>
      <c r="H14" s="6">
        <f t="shared" si="2"/>
        <v>0</v>
      </c>
      <c r="I14" s="3"/>
      <c r="J14" s="2"/>
      <c r="K14" s="3"/>
      <c r="L14" s="3">
        <f t="shared" si="3"/>
        <v>94900</v>
      </c>
      <c r="M14" s="3">
        <f t="shared" si="1"/>
        <v>189800</v>
      </c>
      <c r="N14" s="3">
        <f t="shared" si="4"/>
        <v>241046</v>
      </c>
      <c r="P14" t="s">
        <v>19</v>
      </c>
      <c r="Q14" s="15">
        <f t="shared" si="5"/>
        <v>1108964</v>
      </c>
    </row>
    <row r="15" spans="1:17" x14ac:dyDescent="0.3">
      <c r="A15" s="2" t="s">
        <v>16</v>
      </c>
      <c r="B15" s="2" t="s">
        <v>29</v>
      </c>
      <c r="C15" s="3">
        <f t="shared" si="0"/>
        <v>79900</v>
      </c>
      <c r="D15" s="5">
        <v>2</v>
      </c>
      <c r="E15" s="7">
        <v>700</v>
      </c>
      <c r="F15" s="4">
        <v>2080</v>
      </c>
      <c r="G15" s="16">
        <v>120</v>
      </c>
      <c r="H15" s="6">
        <f t="shared" si="2"/>
        <v>0</v>
      </c>
      <c r="I15" s="3"/>
      <c r="J15" s="2"/>
      <c r="K15" s="3"/>
      <c r="L15" s="3">
        <f t="shared" si="3"/>
        <v>79900</v>
      </c>
      <c r="M15" s="3">
        <f t="shared" si="1"/>
        <v>159800</v>
      </c>
      <c r="N15" s="3">
        <f t="shared" si="4"/>
        <v>202946</v>
      </c>
      <c r="P15" t="s">
        <v>20</v>
      </c>
      <c r="Q15" s="15">
        <f t="shared" si="5"/>
        <v>972566</v>
      </c>
    </row>
    <row r="16" spans="1:17" x14ac:dyDescent="0.3">
      <c r="A16" s="2" t="s">
        <v>16</v>
      </c>
      <c r="B16" s="2" t="s">
        <v>30</v>
      </c>
      <c r="C16" s="3">
        <f t="shared" si="0"/>
        <v>94900</v>
      </c>
      <c r="D16" s="5">
        <v>1</v>
      </c>
      <c r="E16" s="7">
        <v>860</v>
      </c>
      <c r="F16" s="4">
        <v>2090</v>
      </c>
      <c r="G16" s="16">
        <v>200</v>
      </c>
      <c r="H16" s="6">
        <f t="shared" si="2"/>
        <v>5000</v>
      </c>
      <c r="I16" s="3"/>
      <c r="J16" s="2" t="s">
        <v>13</v>
      </c>
      <c r="K16" s="3">
        <v>4900</v>
      </c>
      <c r="L16" s="3">
        <f t="shared" si="3"/>
        <v>104800</v>
      </c>
      <c r="M16" s="3">
        <f t="shared" si="1"/>
        <v>104800</v>
      </c>
      <c r="N16" s="3">
        <f t="shared" si="4"/>
        <v>133096</v>
      </c>
    </row>
    <row r="17" spans="1:14" x14ac:dyDescent="0.3">
      <c r="A17" s="2" t="s">
        <v>17</v>
      </c>
      <c r="B17" s="2" t="s">
        <v>31</v>
      </c>
      <c r="C17" s="3">
        <f t="shared" si="0"/>
        <v>124900</v>
      </c>
      <c r="D17" s="5">
        <v>2</v>
      </c>
      <c r="E17" s="7">
        <v>760</v>
      </c>
      <c r="F17" s="4">
        <v>2090</v>
      </c>
      <c r="G17" s="16">
        <v>120</v>
      </c>
      <c r="H17" s="6">
        <f t="shared" si="2"/>
        <v>0</v>
      </c>
      <c r="I17" s="3">
        <v>5900</v>
      </c>
      <c r="J17" s="2"/>
      <c r="K17" s="3"/>
      <c r="L17" s="3">
        <f t="shared" si="3"/>
        <v>130800</v>
      </c>
      <c r="M17" s="3">
        <f t="shared" si="1"/>
        <v>261600</v>
      </c>
      <c r="N17" s="3">
        <f t="shared" si="4"/>
        <v>332232</v>
      </c>
    </row>
    <row r="18" spans="1:14" x14ac:dyDescent="0.3">
      <c r="A18" s="2" t="s">
        <v>17</v>
      </c>
      <c r="B18" s="2" t="s">
        <v>29</v>
      </c>
      <c r="C18" s="3">
        <f t="shared" si="0"/>
        <v>79900</v>
      </c>
      <c r="D18" s="5">
        <v>1</v>
      </c>
      <c r="E18" s="7">
        <v>820</v>
      </c>
      <c r="F18" s="4">
        <v>2090</v>
      </c>
      <c r="G18" s="16">
        <v>120</v>
      </c>
      <c r="H18" s="6">
        <f t="shared" si="2"/>
        <v>0</v>
      </c>
      <c r="I18" s="3"/>
      <c r="J18" s="2" t="s">
        <v>13</v>
      </c>
      <c r="K18" s="3">
        <v>3490</v>
      </c>
      <c r="L18" s="3">
        <f t="shared" si="3"/>
        <v>83390</v>
      </c>
      <c r="M18" s="3">
        <f t="shared" si="1"/>
        <v>83390</v>
      </c>
      <c r="N18" s="3">
        <f t="shared" si="4"/>
        <v>105905.3</v>
      </c>
    </row>
    <row r="19" spans="1:14" x14ac:dyDescent="0.3">
      <c r="A19" s="2" t="s">
        <v>17</v>
      </c>
      <c r="B19" s="2" t="s">
        <v>30</v>
      </c>
      <c r="C19" s="3">
        <f t="shared" si="0"/>
        <v>94900</v>
      </c>
      <c r="D19" s="5">
        <v>2</v>
      </c>
      <c r="E19" s="7">
        <v>850</v>
      </c>
      <c r="F19" s="4">
        <v>2090</v>
      </c>
      <c r="G19" s="16">
        <v>205</v>
      </c>
      <c r="H19" s="6">
        <f t="shared" si="2"/>
        <v>5500</v>
      </c>
      <c r="I19" s="3">
        <v>5900</v>
      </c>
      <c r="J19" s="2" t="s">
        <v>26</v>
      </c>
      <c r="K19" s="3">
        <v>19990</v>
      </c>
      <c r="L19" s="3">
        <f t="shared" si="3"/>
        <v>126290</v>
      </c>
      <c r="M19" s="3">
        <f t="shared" si="1"/>
        <v>252580</v>
      </c>
      <c r="N19" s="3">
        <f t="shared" si="4"/>
        <v>320776.59999999998</v>
      </c>
    </row>
    <row r="20" spans="1:14" x14ac:dyDescent="0.3">
      <c r="A20" s="2" t="s">
        <v>18</v>
      </c>
      <c r="B20" s="2" t="s">
        <v>29</v>
      </c>
      <c r="C20" s="3">
        <f t="shared" si="0"/>
        <v>79900</v>
      </c>
      <c r="D20" s="5">
        <v>4</v>
      </c>
      <c r="E20" s="7">
        <v>800</v>
      </c>
      <c r="F20" s="4">
        <v>2080</v>
      </c>
      <c r="G20" s="16">
        <v>120</v>
      </c>
      <c r="H20" s="6">
        <f t="shared" si="2"/>
        <v>0</v>
      </c>
      <c r="I20" s="3">
        <v>4900</v>
      </c>
      <c r="J20" s="2" t="s">
        <v>26</v>
      </c>
      <c r="K20" s="3">
        <v>13490</v>
      </c>
      <c r="L20" s="3">
        <f t="shared" si="3"/>
        <v>98290</v>
      </c>
      <c r="M20" s="3">
        <f t="shared" si="1"/>
        <v>393160</v>
      </c>
      <c r="N20" s="3">
        <f t="shared" si="4"/>
        <v>499313.2</v>
      </c>
    </row>
    <row r="21" spans="1:14" x14ac:dyDescent="0.3">
      <c r="A21" s="2" t="s">
        <v>18</v>
      </c>
      <c r="B21" s="2" t="s">
        <v>27</v>
      </c>
      <c r="C21" s="3">
        <f t="shared" si="0"/>
        <v>84900</v>
      </c>
      <c r="D21" s="5">
        <v>1</v>
      </c>
      <c r="E21" s="7">
        <v>820</v>
      </c>
      <c r="F21" s="4">
        <v>2080</v>
      </c>
      <c r="G21" s="16">
        <v>205</v>
      </c>
      <c r="H21" s="6">
        <f t="shared" si="2"/>
        <v>5500</v>
      </c>
      <c r="I21" s="3"/>
      <c r="J21" s="2"/>
      <c r="K21" s="3"/>
      <c r="L21" s="3">
        <f t="shared" si="3"/>
        <v>90400</v>
      </c>
      <c r="M21" s="3">
        <f t="shared" si="1"/>
        <v>90400</v>
      </c>
      <c r="N21" s="3">
        <f t="shared" si="4"/>
        <v>114808</v>
      </c>
    </row>
    <row r="22" spans="1:14" x14ac:dyDescent="0.3">
      <c r="A22" s="2" t="s">
        <v>19</v>
      </c>
      <c r="B22" s="2" t="s">
        <v>27</v>
      </c>
      <c r="C22" s="3">
        <f t="shared" si="0"/>
        <v>84900</v>
      </c>
      <c r="D22" s="5">
        <v>2</v>
      </c>
      <c r="E22" s="7">
        <v>815</v>
      </c>
      <c r="F22" s="4">
        <v>2085</v>
      </c>
      <c r="G22" s="16">
        <v>120</v>
      </c>
      <c r="H22" s="6">
        <f t="shared" si="2"/>
        <v>0</v>
      </c>
      <c r="I22" s="3">
        <v>5900</v>
      </c>
      <c r="J22" s="2" t="s">
        <v>26</v>
      </c>
      <c r="K22" s="3">
        <v>14800</v>
      </c>
      <c r="L22" s="3">
        <f t="shared" si="3"/>
        <v>105600</v>
      </c>
      <c r="M22" s="3">
        <f t="shared" si="1"/>
        <v>211200</v>
      </c>
      <c r="N22" s="3">
        <f t="shared" si="4"/>
        <v>268224</v>
      </c>
    </row>
    <row r="23" spans="1:14" x14ac:dyDescent="0.3">
      <c r="A23" s="2" t="s">
        <v>19</v>
      </c>
      <c r="B23" s="2" t="s">
        <v>31</v>
      </c>
      <c r="C23" s="3">
        <f t="shared" si="0"/>
        <v>124900</v>
      </c>
      <c r="D23" s="5">
        <v>2</v>
      </c>
      <c r="E23" s="7">
        <v>825</v>
      </c>
      <c r="F23" s="4">
        <v>2085</v>
      </c>
      <c r="G23" s="16">
        <v>120</v>
      </c>
      <c r="H23" s="6">
        <f t="shared" si="2"/>
        <v>0</v>
      </c>
      <c r="I23" s="3">
        <v>5900</v>
      </c>
      <c r="J23" s="2"/>
      <c r="K23" s="3"/>
      <c r="L23" s="3">
        <f t="shared" si="3"/>
        <v>130800</v>
      </c>
      <c r="M23" s="3">
        <f t="shared" si="1"/>
        <v>261600</v>
      </c>
      <c r="N23" s="3">
        <f t="shared" si="4"/>
        <v>332232</v>
      </c>
    </row>
    <row r="24" spans="1:14" x14ac:dyDescent="0.3">
      <c r="A24" s="2" t="s">
        <v>19</v>
      </c>
      <c r="B24" s="2" t="s">
        <v>28</v>
      </c>
      <c r="C24" s="3">
        <f t="shared" si="0"/>
        <v>94900</v>
      </c>
      <c r="D24" s="5">
        <v>2</v>
      </c>
      <c r="E24" s="7">
        <v>765</v>
      </c>
      <c r="F24" s="4">
        <v>2085</v>
      </c>
      <c r="G24" s="16">
        <v>120</v>
      </c>
      <c r="H24" s="6">
        <f t="shared" si="2"/>
        <v>0</v>
      </c>
      <c r="I24" s="3"/>
      <c r="J24" s="2"/>
      <c r="K24" s="3"/>
      <c r="L24" s="3">
        <f t="shared" si="3"/>
        <v>94900</v>
      </c>
      <c r="M24" s="3">
        <f t="shared" si="1"/>
        <v>189800</v>
      </c>
      <c r="N24" s="3">
        <f t="shared" si="4"/>
        <v>241046</v>
      </c>
    </row>
    <row r="25" spans="1:14" x14ac:dyDescent="0.3">
      <c r="A25" s="2" t="s">
        <v>19</v>
      </c>
      <c r="B25" s="2" t="s">
        <v>30</v>
      </c>
      <c r="C25" s="3">
        <f t="shared" si="0"/>
        <v>94900</v>
      </c>
      <c r="D25" s="5">
        <v>2</v>
      </c>
      <c r="E25" s="7">
        <v>865</v>
      </c>
      <c r="F25" s="4">
        <v>2085</v>
      </c>
      <c r="G25" s="16">
        <v>205</v>
      </c>
      <c r="H25" s="6">
        <f t="shared" si="2"/>
        <v>5500</v>
      </c>
      <c r="I25" s="3"/>
      <c r="J25" s="2" t="s">
        <v>13</v>
      </c>
      <c r="K25" s="3">
        <v>4900</v>
      </c>
      <c r="L25" s="3">
        <f t="shared" si="3"/>
        <v>105300</v>
      </c>
      <c r="M25" s="3">
        <f t="shared" si="1"/>
        <v>210600</v>
      </c>
      <c r="N25" s="3">
        <f t="shared" si="4"/>
        <v>267462</v>
      </c>
    </row>
    <row r="26" spans="1:14" x14ac:dyDescent="0.3">
      <c r="A26" s="2" t="s">
        <v>20</v>
      </c>
      <c r="B26" s="2" t="s">
        <v>27</v>
      </c>
      <c r="C26" s="3">
        <f t="shared" si="0"/>
        <v>84900</v>
      </c>
      <c r="D26" s="5">
        <v>3</v>
      </c>
      <c r="E26" s="7">
        <v>810</v>
      </c>
      <c r="F26" s="4">
        <v>2085</v>
      </c>
      <c r="G26" s="16">
        <v>120</v>
      </c>
      <c r="H26" s="6">
        <f t="shared" si="2"/>
        <v>0</v>
      </c>
      <c r="I26" s="3"/>
      <c r="J26" s="2" t="s">
        <v>26</v>
      </c>
      <c r="K26" s="3">
        <v>14800</v>
      </c>
      <c r="L26" s="3">
        <f t="shared" si="3"/>
        <v>99700</v>
      </c>
      <c r="M26" s="3">
        <f t="shared" si="1"/>
        <v>299100</v>
      </c>
      <c r="N26" s="3">
        <f t="shared" si="4"/>
        <v>379857</v>
      </c>
    </row>
    <row r="27" spans="1:14" x14ac:dyDescent="0.3">
      <c r="A27" s="2" t="s">
        <v>20</v>
      </c>
      <c r="B27" s="2" t="s">
        <v>28</v>
      </c>
      <c r="C27" s="3">
        <f t="shared" si="0"/>
        <v>94900</v>
      </c>
      <c r="D27" s="5">
        <v>2</v>
      </c>
      <c r="E27" s="7">
        <v>750</v>
      </c>
      <c r="F27" s="4">
        <v>2085</v>
      </c>
      <c r="G27" s="16">
        <v>120</v>
      </c>
      <c r="H27" s="6">
        <f t="shared" si="2"/>
        <v>0</v>
      </c>
      <c r="I27" s="3">
        <v>5900</v>
      </c>
      <c r="J27" s="2"/>
      <c r="K27" s="3"/>
      <c r="L27" s="3">
        <f t="shared" si="3"/>
        <v>100800</v>
      </c>
      <c r="M27" s="3">
        <f t="shared" si="1"/>
        <v>201600</v>
      </c>
      <c r="N27" s="3">
        <f t="shared" si="4"/>
        <v>256032</v>
      </c>
    </row>
    <row r="28" spans="1:14" x14ac:dyDescent="0.3">
      <c r="A28" s="2" t="s">
        <v>20</v>
      </c>
      <c r="B28" s="2" t="s">
        <v>29</v>
      </c>
      <c r="C28" s="3">
        <f t="shared" si="0"/>
        <v>79900</v>
      </c>
      <c r="D28" s="5">
        <v>2</v>
      </c>
      <c r="E28" s="7">
        <v>700</v>
      </c>
      <c r="F28" s="4">
        <v>2085</v>
      </c>
      <c r="G28" s="16">
        <v>120</v>
      </c>
      <c r="H28" s="6">
        <f t="shared" si="2"/>
        <v>0</v>
      </c>
      <c r="I28" s="3"/>
      <c r="J28" s="2"/>
      <c r="K28" s="3"/>
      <c r="L28" s="3">
        <f t="shared" si="3"/>
        <v>79900</v>
      </c>
      <c r="M28" s="3">
        <f t="shared" si="1"/>
        <v>159800</v>
      </c>
      <c r="N28" s="3">
        <f t="shared" si="4"/>
        <v>202946</v>
      </c>
    </row>
    <row r="29" spans="1:14" ht="15" thickBot="1" x14ac:dyDescent="0.35">
      <c r="A29" s="2" t="s">
        <v>20</v>
      </c>
      <c r="B29" s="2" t="s">
        <v>30</v>
      </c>
      <c r="C29" s="3">
        <f t="shared" si="0"/>
        <v>94900</v>
      </c>
      <c r="D29" s="5">
        <v>1</v>
      </c>
      <c r="E29" s="8">
        <v>860</v>
      </c>
      <c r="F29" s="9">
        <v>2085</v>
      </c>
      <c r="G29" s="17">
        <v>205</v>
      </c>
      <c r="H29" s="6">
        <f t="shared" si="2"/>
        <v>5500</v>
      </c>
      <c r="I29" s="3"/>
      <c r="J29" s="2" t="s">
        <v>13</v>
      </c>
      <c r="K29" s="3">
        <v>4900</v>
      </c>
      <c r="L29" s="3">
        <f t="shared" si="3"/>
        <v>105300</v>
      </c>
      <c r="M29" s="3">
        <f t="shared" si="1"/>
        <v>105300</v>
      </c>
      <c r="N29" s="3">
        <f t="shared" si="4"/>
        <v>133731</v>
      </c>
    </row>
    <row r="30" spans="1:14" x14ac:dyDescent="0.3">
      <c r="A30" t="s">
        <v>21</v>
      </c>
      <c r="D30">
        <f>SUM(D3:D29)</f>
        <v>56</v>
      </c>
    </row>
    <row r="32" spans="1:14" x14ac:dyDescent="0.3">
      <c r="A32" t="s">
        <v>23</v>
      </c>
    </row>
    <row r="33" spans="1:1" x14ac:dyDescent="0.3">
      <c r="A33" s="1">
        <v>0.27</v>
      </c>
    </row>
  </sheetData>
  <mergeCells count="1">
    <mergeCell ref="E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2021-12-18T09:02:23Z</dcterms:created>
  <dcterms:modified xsi:type="dcterms:W3CDTF">2021-12-18T09:02:44Z</dcterms:modified>
</cp:coreProperties>
</file>